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3095" windowHeight="7110" activeTab="0"/>
  </bookViews>
  <sheets>
    <sheet name="DOCENTES" sheetId="1" r:id="rId1"/>
    <sheet name="TAEs" sheetId="2" r:id="rId2"/>
    <sheet name="ALUNOS" sheetId="3" r:id="rId3"/>
  </sheets>
  <definedNames/>
  <calcPr fullCalcOnLoad="1"/>
</workbook>
</file>

<file path=xl/sharedStrings.xml><?xml version="1.0" encoding="utf-8"?>
<sst xmlns="http://schemas.openxmlformats.org/spreadsheetml/2006/main" count="194" uniqueCount="80">
  <si>
    <t>DOCENTES</t>
  </si>
  <si>
    <t>Alegrete</t>
  </si>
  <si>
    <t>Bagé</t>
  </si>
  <si>
    <t>Caçapava do Sul</t>
  </si>
  <si>
    <t>Dom Pedrito</t>
  </si>
  <si>
    <t>Itaqui</t>
  </si>
  <si>
    <t>Jaguarão</t>
  </si>
  <si>
    <t>Santana do Livramento</t>
  </si>
  <si>
    <t>São Borja</t>
  </si>
  <si>
    <t>São Gabriel</t>
  </si>
  <si>
    <t>Uruguaiana</t>
  </si>
  <si>
    <t>Reitoria</t>
  </si>
  <si>
    <t>TOTAL</t>
  </si>
  <si>
    <t>Número de eleitores aptos a votar</t>
  </si>
  <si>
    <t>Número de votantes</t>
  </si>
  <si>
    <t>&lt;== Não votaram</t>
  </si>
  <si>
    <t>Número de votos nulos</t>
  </si>
  <si>
    <t>&lt;== Nulos</t>
  </si>
  <si>
    <t>Número de votos brancos</t>
  </si>
  <si>
    <t>Ni</t>
  </si>
  <si>
    <t>Classificação</t>
  </si>
  <si>
    <t>Eleitos</t>
  </si>
  <si>
    <t>UNIDADE</t>
  </si>
  <si>
    <t>Alan Dutra de Melo</t>
  </si>
  <si>
    <t>TITULAR</t>
  </si>
  <si>
    <t>JAGUARÃO</t>
  </si>
  <si>
    <t>Beatriz Stoll Moraes</t>
  </si>
  <si>
    <t>S. GABRIEL</t>
  </si>
  <si>
    <t>Carlos Aurélio Dilli Gonçalves</t>
  </si>
  <si>
    <t>ALEGRETE</t>
  </si>
  <si>
    <t>Carlos Maximiliano Dutra</t>
  </si>
  <si>
    <t>URUGUAIANA</t>
  </si>
  <si>
    <t>Cesar André Luiz Beras</t>
  </si>
  <si>
    <t>S. BORJA</t>
  </si>
  <si>
    <t>Edson Massayuki Kakuno</t>
  </si>
  <si>
    <t>SUPLENTE</t>
  </si>
  <si>
    <t>BAGÉ</t>
  </si>
  <si>
    <t>Felipe Ferreira de Ferreira</t>
  </si>
  <si>
    <t>Fernando Zocche</t>
  </si>
  <si>
    <t>D. PEDRITO</t>
  </si>
  <si>
    <t>Geraldo Lopes Crossetti</t>
  </si>
  <si>
    <t>ITAQUI</t>
  </si>
  <si>
    <t>José Acélio Silveira da Fontoura Júnior</t>
  </si>
  <si>
    <t>José Pedro Rebés Lima</t>
  </si>
  <si>
    <t>CAÇAPAVA</t>
  </si>
  <si>
    <t>Mario Jesus Tomas Rosales</t>
  </si>
  <si>
    <t>Marta Iris Camargo Messias da Silveira</t>
  </si>
  <si>
    <t>Miriane Lucas Azevedo</t>
  </si>
  <si>
    <t>Renato José da Costa</t>
  </si>
  <si>
    <t>LIVRAMENTO</t>
  </si>
  <si>
    <t>Ricardo Machado Ellensohn</t>
  </si>
  <si>
    <t>Sara dos Santos Mota</t>
  </si>
  <si>
    <t>Sergio Meth</t>
  </si>
  <si>
    <t>Suzy Elizabeth Pinheiro Canes</t>
  </si>
  <si>
    <t>TOTAL DE VOTOS ATRIBUÍDOS AOS CANDIDATOS</t>
  </si>
  <si>
    <t>TOTAL DE VOTOS VÁLIDOS</t>
  </si>
  <si>
    <t>TÉCNICOS A.E.</t>
  </si>
  <si>
    <t>Ana Eveline Viana Marinho</t>
  </si>
  <si>
    <t>Antônio Marcos Teixeira Dalmolin</t>
  </si>
  <si>
    <t>Denis Jeferson Pereira Cobas</t>
  </si>
  <si>
    <t>REITORIA</t>
  </si>
  <si>
    <t>Diogo Alves Elwanger</t>
  </si>
  <si>
    <t>Herval de Souza Vieira Junior</t>
  </si>
  <si>
    <t>Ives Gallon</t>
  </si>
  <si>
    <t>Milena Skolaude Carvalho</t>
  </si>
  <si>
    <t>Rafael Martins Sais</t>
  </si>
  <si>
    <t>Rodrigo Trindade Pinheiro</t>
  </si>
  <si>
    <t>Saulo Menna Barreto Dias</t>
  </si>
  <si>
    <t>ALUNOS</t>
  </si>
  <si>
    <t>Adrien Lucian Euflausino</t>
  </si>
  <si>
    <t>Arian Rodrigues Fagundes</t>
  </si>
  <si>
    <t>Cammilla Rocha Soares</t>
  </si>
  <si>
    <t>Cássio Eduardo da Silveira Tôndolo</t>
  </si>
  <si>
    <t>Grégory de Sá Batista</t>
  </si>
  <si>
    <t>Igor Correa Leitão</t>
  </si>
  <si>
    <t>Marcelo Rivelino Martins da Silva</t>
  </si>
  <si>
    <t>Raniere de Oliveira Santos Dourado</t>
  </si>
  <si>
    <t>Sandro Burgos Casado Teixeira</t>
  </si>
  <si>
    <t>Sandro da Silva</t>
  </si>
  <si>
    <t>Sildney Rosa Marques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</si>
</sst>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0000"/>
    <numFmt numFmtId="165" formatCode="0.0%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6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rgb="FF000000"/>
      <name val="Calibri"/>
      <family val="0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b/>
      <sz val="10"/>
      <color rgb="FF000000"/>
      <name val="Arial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EAB6E3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12">
    <xf numFmtId="0" fontId="0" fillId="0" borderId="0" xfId="0" applyAlignment="1">
      <alignment wrapText="1"/>
    </xf>
    <xf numFmtId="0" fontId="38" fillId="33" borderId="10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/>
    </xf>
    <xf numFmtId="0" fontId="39" fillId="36" borderId="10" xfId="0" applyFont="1" applyFill="1" applyBorder="1" applyAlignment="1">
      <alignment horizontal="center"/>
    </xf>
    <xf numFmtId="0" fontId="39" fillId="37" borderId="10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 wrapText="1"/>
    </xf>
    <xf numFmtId="164" fontId="39" fillId="35" borderId="10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wrapText="1"/>
    </xf>
    <xf numFmtId="0" fontId="39" fillId="38" borderId="10" xfId="0" applyFont="1" applyFill="1" applyBorder="1" applyAlignment="1">
      <alignment horizontal="center" vertical="center" wrapText="1"/>
    </xf>
    <xf numFmtId="0" fontId="38" fillId="39" borderId="10" xfId="0" applyFont="1" applyFill="1" applyBorder="1" applyAlignment="1">
      <alignment vertical="center" wrapText="1"/>
    </xf>
    <xf numFmtId="164" fontId="39" fillId="34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38" fillId="38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right" vertical="center"/>
    </xf>
    <xf numFmtId="0" fontId="0" fillId="0" borderId="15" xfId="0" applyBorder="1" applyAlignment="1">
      <alignment wrapText="1"/>
    </xf>
    <xf numFmtId="0" fontId="39" fillId="40" borderId="10" xfId="0" applyFont="1" applyFill="1" applyBorder="1" applyAlignment="1">
      <alignment horizontal="center"/>
    </xf>
    <xf numFmtId="0" fontId="39" fillId="39" borderId="10" xfId="0" applyFont="1" applyFill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/>
    </xf>
    <xf numFmtId="164" fontId="39" fillId="39" borderId="10" xfId="0" applyNumberFormat="1" applyFont="1" applyFill="1" applyBorder="1" applyAlignment="1">
      <alignment horizontal="center" vertical="center"/>
    </xf>
    <xf numFmtId="164" fontId="39" fillId="37" borderId="10" xfId="0" applyNumberFormat="1" applyFont="1" applyFill="1" applyBorder="1" applyAlignment="1">
      <alignment horizontal="center" vertical="center" wrapText="1"/>
    </xf>
    <xf numFmtId="0" fontId="39" fillId="38" borderId="12" xfId="0" applyFont="1" applyFill="1" applyBorder="1" applyAlignment="1">
      <alignment horizontal="center" vertical="center" wrapText="1"/>
    </xf>
    <xf numFmtId="0" fontId="39" fillId="41" borderId="10" xfId="0" applyFont="1" applyFill="1" applyBorder="1" applyAlignment="1">
      <alignment horizontal="center" vertical="center" wrapText="1"/>
    </xf>
    <xf numFmtId="0" fontId="39" fillId="42" borderId="12" xfId="0" applyFont="1" applyFill="1" applyBorder="1" applyAlignment="1">
      <alignment horizontal="center" vertical="center" wrapText="1"/>
    </xf>
    <xf numFmtId="0" fontId="38" fillId="41" borderId="10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/>
    </xf>
    <xf numFmtId="0" fontId="40" fillId="0" borderId="12" xfId="0" applyFont="1" applyBorder="1" applyAlignment="1">
      <alignment horizontal="center"/>
    </xf>
    <xf numFmtId="164" fontId="39" fillId="39" borderId="10" xfId="0" applyNumberFormat="1" applyFont="1" applyFill="1" applyBorder="1" applyAlignment="1">
      <alignment horizontal="center" vertical="center" wrapText="1"/>
    </xf>
    <xf numFmtId="164" fontId="39" fillId="43" borderId="10" xfId="0" applyNumberFormat="1" applyFont="1" applyFill="1" applyBorder="1" applyAlignment="1">
      <alignment horizontal="center" vertical="center"/>
    </xf>
    <xf numFmtId="164" fontId="39" fillId="44" borderId="10" xfId="0" applyNumberFormat="1" applyFont="1" applyFill="1" applyBorder="1" applyAlignment="1">
      <alignment horizontal="center" vertical="center"/>
    </xf>
    <xf numFmtId="0" fontId="39" fillId="45" borderId="10" xfId="0" applyFont="1" applyFill="1" applyBorder="1" applyAlignment="1">
      <alignment horizontal="center" vertical="center" wrapText="1"/>
    </xf>
    <xf numFmtId="164" fontId="39" fillId="40" borderId="10" xfId="0" applyNumberFormat="1" applyFont="1" applyFill="1" applyBorder="1" applyAlignment="1">
      <alignment horizontal="center" vertical="center" wrapText="1"/>
    </xf>
    <xf numFmtId="0" fontId="38" fillId="44" borderId="10" xfId="0" applyFont="1" applyFill="1" applyBorder="1" applyAlignment="1">
      <alignment horizontal="left" vertical="center" wrapText="1"/>
    </xf>
    <xf numFmtId="164" fontId="39" fillId="35" borderId="10" xfId="0" applyNumberFormat="1" applyFont="1" applyFill="1" applyBorder="1" applyAlignment="1">
      <alignment horizontal="center" vertical="center" wrapText="1"/>
    </xf>
    <xf numFmtId="164" fontId="39" fillId="42" borderId="1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38" fillId="35" borderId="10" xfId="0" applyFont="1" applyFill="1" applyBorder="1" applyAlignment="1">
      <alignment vertical="center" wrapText="1"/>
    </xf>
    <xf numFmtId="0" fontId="39" fillId="36" borderId="10" xfId="0" applyFont="1" applyFill="1" applyBorder="1" applyAlignment="1">
      <alignment horizontal="center" vertical="center"/>
    </xf>
    <xf numFmtId="0" fontId="39" fillId="0" borderId="16" xfId="0" applyFont="1" applyBorder="1" applyAlignment="1">
      <alignment/>
    </xf>
    <xf numFmtId="0" fontId="39" fillId="41" borderId="12" xfId="0" applyFont="1" applyFill="1" applyBorder="1" applyAlignment="1">
      <alignment horizontal="center" vertical="center" wrapText="1"/>
    </xf>
    <xf numFmtId="0" fontId="39" fillId="46" borderId="10" xfId="0" applyFont="1" applyFill="1" applyBorder="1" applyAlignment="1">
      <alignment horizontal="center"/>
    </xf>
    <xf numFmtId="0" fontId="39" fillId="37" borderId="12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 vertical="center"/>
    </xf>
    <xf numFmtId="164" fontId="39" fillId="46" borderId="10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Border="1" applyAlignment="1">
      <alignment horizontal="center" vertical="center"/>
    </xf>
    <xf numFmtId="0" fontId="39" fillId="45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42" borderId="10" xfId="0" applyFont="1" applyFill="1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39" fillId="41" borderId="10" xfId="0" applyFont="1" applyFill="1" applyBorder="1" applyAlignment="1">
      <alignment horizontal="center" vertical="center"/>
    </xf>
    <xf numFmtId="0" fontId="39" fillId="40" borderId="12" xfId="0" applyFont="1" applyFill="1" applyBorder="1" applyAlignment="1">
      <alignment horizontal="center" vertical="center" wrapText="1"/>
    </xf>
    <xf numFmtId="0" fontId="38" fillId="45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40" fillId="0" borderId="10" xfId="0" applyFont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38" fillId="46" borderId="10" xfId="0" applyFont="1" applyFill="1" applyBorder="1" applyAlignment="1">
      <alignment horizontal="left" vertical="center" wrapText="1"/>
    </xf>
    <xf numFmtId="0" fontId="39" fillId="44" borderId="12" xfId="0" applyFont="1" applyFill="1" applyBorder="1" applyAlignment="1">
      <alignment horizontal="center" vertical="center" wrapText="1"/>
    </xf>
    <xf numFmtId="165" fontId="40" fillId="0" borderId="18" xfId="0" applyNumberFormat="1" applyFont="1" applyBorder="1" applyAlignment="1">
      <alignment horizontal="center" vertical="center"/>
    </xf>
    <xf numFmtId="0" fontId="39" fillId="44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39" fillId="42" borderId="10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38" fillId="41" borderId="10" xfId="0" applyFont="1" applyFill="1" applyBorder="1" applyAlignment="1">
      <alignment vertical="center" wrapText="1"/>
    </xf>
    <xf numFmtId="164" fontId="39" fillId="38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8" fillId="42" borderId="10" xfId="0" applyFont="1" applyFill="1" applyBorder="1" applyAlignment="1">
      <alignment horizontal="left" vertical="center" wrapText="1"/>
    </xf>
    <xf numFmtId="0" fontId="39" fillId="0" borderId="20" xfId="0" applyFont="1" applyBorder="1" applyAlignment="1">
      <alignment/>
    </xf>
    <xf numFmtId="0" fontId="0" fillId="0" borderId="21" xfId="0" applyBorder="1" applyAlignment="1">
      <alignment wrapText="1"/>
    </xf>
    <xf numFmtId="164" fontId="39" fillId="41" borderId="10" xfId="0" applyNumberFormat="1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left" vertical="center" wrapText="1"/>
    </xf>
    <xf numFmtId="0" fontId="39" fillId="46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39" fillId="39" borderId="10" xfId="0" applyFont="1" applyFill="1" applyBorder="1" applyAlignment="1">
      <alignment horizontal="center" vertical="center"/>
    </xf>
    <xf numFmtId="164" fontId="39" fillId="36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wrapText="1"/>
    </xf>
    <xf numFmtId="0" fontId="39" fillId="46" borderId="10" xfId="0" applyFont="1" applyFill="1" applyBorder="1" applyAlignment="1">
      <alignment horizontal="center" vertical="center"/>
    </xf>
    <xf numFmtId="164" fontId="39" fillId="44" borderId="10" xfId="0" applyNumberFormat="1" applyFont="1" applyFill="1" applyBorder="1" applyAlignment="1">
      <alignment horizontal="center" vertical="center" wrapText="1"/>
    </xf>
    <xf numFmtId="0" fontId="39" fillId="43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left" vertical="center" wrapText="1"/>
    </xf>
    <xf numFmtId="0" fontId="39" fillId="44" borderId="10" xfId="0" applyFont="1" applyFill="1" applyBorder="1" applyAlignment="1">
      <alignment horizontal="center"/>
    </xf>
    <xf numFmtId="0" fontId="38" fillId="46" borderId="10" xfId="0" applyFont="1" applyFill="1" applyBorder="1" applyAlignment="1">
      <alignment vertical="center" wrapText="1"/>
    </xf>
    <xf numFmtId="0" fontId="40" fillId="0" borderId="20" xfId="0" applyFont="1" applyBorder="1" applyAlignment="1">
      <alignment/>
    </xf>
    <xf numFmtId="0" fontId="39" fillId="43" borderId="10" xfId="0" applyFont="1" applyFill="1" applyBorder="1" applyAlignment="1">
      <alignment horizontal="center"/>
    </xf>
    <xf numFmtId="164" fontId="39" fillId="41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39" borderId="12" xfId="0" applyFont="1" applyFill="1" applyBorder="1" applyAlignment="1">
      <alignment horizontal="center" vertical="center" wrapText="1"/>
    </xf>
    <xf numFmtId="0" fontId="39" fillId="46" borderId="10" xfId="0" applyFont="1" applyFill="1" applyBorder="1" applyAlignment="1">
      <alignment horizontal="center" vertical="center" wrapText="1"/>
    </xf>
    <xf numFmtId="0" fontId="39" fillId="42" borderId="10" xfId="0" applyFont="1" applyFill="1" applyBorder="1" applyAlignment="1">
      <alignment horizontal="center" vertical="center" wrapText="1"/>
    </xf>
    <xf numFmtId="164" fontId="39" fillId="45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8" fillId="36" borderId="10" xfId="0" applyFont="1" applyFill="1" applyBorder="1" applyAlignment="1">
      <alignment vertical="center" wrapText="1"/>
    </xf>
    <xf numFmtId="0" fontId="38" fillId="42" borderId="10" xfId="0" applyFont="1" applyFill="1" applyBorder="1" applyAlignment="1">
      <alignment vertical="center" wrapText="1"/>
    </xf>
    <xf numFmtId="0" fontId="39" fillId="44" borderId="10" xfId="0" applyFont="1" applyFill="1" applyBorder="1" applyAlignment="1">
      <alignment horizontal="center" vertical="center"/>
    </xf>
    <xf numFmtId="164" fontId="39" fillId="33" borderId="10" xfId="0" applyNumberFormat="1" applyFont="1" applyFill="1" applyBorder="1" applyAlignment="1">
      <alignment horizontal="center" vertical="center"/>
    </xf>
    <xf numFmtId="0" fontId="38" fillId="43" borderId="10" xfId="0" applyFont="1" applyFill="1" applyBorder="1" applyAlignment="1">
      <alignment vertical="center" wrapText="1"/>
    </xf>
    <xf numFmtId="0" fontId="39" fillId="38" borderId="10" xfId="0" applyFont="1" applyFill="1" applyBorder="1" applyAlignment="1">
      <alignment horizontal="center"/>
    </xf>
    <xf numFmtId="164" fontId="39" fillId="38" borderId="10" xfId="0" applyNumberFormat="1" applyFont="1" applyFill="1" applyBorder="1" applyAlignment="1">
      <alignment horizontal="center" vertical="center" wrapText="1"/>
    </xf>
    <xf numFmtId="0" fontId="38" fillId="44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horizontal="center" vertical="center"/>
    </xf>
    <xf numFmtId="0" fontId="39" fillId="45" borderId="12" xfId="0" applyFont="1" applyFill="1" applyBorder="1" applyAlignment="1">
      <alignment horizontal="center" vertical="center" wrapText="1"/>
    </xf>
    <xf numFmtId="0" fontId="39" fillId="40" borderId="10" xfId="0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vertical="center" wrapText="1"/>
    </xf>
    <xf numFmtId="0" fontId="38" fillId="35" borderId="10" xfId="0" applyFont="1" applyFill="1" applyBorder="1" applyAlignment="1">
      <alignment horizontal="left" vertical="center" wrapText="1"/>
    </xf>
    <xf numFmtId="0" fontId="39" fillId="41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/>
    </xf>
    <xf numFmtId="164" fontId="39" fillId="42" borderId="10" xfId="0" applyNumberFormat="1" applyFont="1" applyFill="1" applyBorder="1" applyAlignment="1">
      <alignment horizontal="center" vertical="center" wrapText="1"/>
    </xf>
    <xf numFmtId="0" fontId="39" fillId="39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8515625" defaultRowHeight="15" customHeight="1"/>
  <cols>
    <col min="1" max="1" width="47.421875" style="0" customWidth="1"/>
    <col min="2" max="10" width="10.421875" style="0" customWidth="1"/>
    <col min="11" max="11" width="10.57421875" style="0" customWidth="1"/>
    <col min="12" max="12" width="10.421875" style="0" customWidth="1"/>
    <col min="13" max="13" width="9.8515625" style="0" customWidth="1"/>
    <col min="14" max="14" width="15.00390625" style="0" customWidth="1"/>
    <col min="15" max="15" width="17.140625" style="0" customWidth="1"/>
    <col min="16" max="16" width="10.7109375" style="0" customWidth="1"/>
    <col min="17" max="17" width="13.421875" style="0" customWidth="1"/>
  </cols>
  <sheetData>
    <row r="1" spans="1:14" ht="29.25" customHeight="1">
      <c r="A1" s="21" t="s">
        <v>0</v>
      </c>
      <c r="B1" s="56" t="s">
        <v>1</v>
      </c>
      <c r="C1" s="56" t="s">
        <v>2</v>
      </c>
      <c r="D1" s="78" t="s">
        <v>3</v>
      </c>
      <c r="E1" s="78" t="s">
        <v>4</v>
      </c>
      <c r="F1" s="56" t="s">
        <v>5</v>
      </c>
      <c r="G1" s="56" t="s">
        <v>6</v>
      </c>
      <c r="H1" s="78" t="s">
        <v>7</v>
      </c>
      <c r="I1" s="78" t="s">
        <v>8</v>
      </c>
      <c r="J1" s="78" t="s">
        <v>9</v>
      </c>
      <c r="K1" s="56" t="s">
        <v>10</v>
      </c>
      <c r="L1" s="56" t="s">
        <v>11</v>
      </c>
      <c r="M1" s="78" t="s">
        <v>12</v>
      </c>
      <c r="N1" s="69"/>
    </row>
    <row r="2" spans="1:14" ht="21" customHeight="1">
      <c r="A2" s="51" t="s">
        <v>13</v>
      </c>
      <c r="B2" s="49">
        <v>77</v>
      </c>
      <c r="C2" s="49">
        <v>137</v>
      </c>
      <c r="D2" s="93">
        <v>43</v>
      </c>
      <c r="E2" s="49">
        <v>40</v>
      </c>
      <c r="F2" s="49">
        <v>53</v>
      </c>
      <c r="G2" s="49">
        <v>64</v>
      </c>
      <c r="H2" s="49">
        <v>55</v>
      </c>
      <c r="I2" s="49">
        <v>60</v>
      </c>
      <c r="J2" s="49">
        <v>57</v>
      </c>
      <c r="K2" s="49">
        <v>137</v>
      </c>
      <c r="L2" s="49">
        <v>28</v>
      </c>
      <c r="M2" s="93">
        <f aca="true" t="shared" si="0" ref="M2:M24">SUM(B2:L2)</f>
        <v>751</v>
      </c>
      <c r="N2" s="85"/>
    </row>
    <row r="3" spans="1:17" ht="21" customHeight="1">
      <c r="A3" s="51" t="s">
        <v>14</v>
      </c>
      <c r="B3" s="49">
        <v>60</v>
      </c>
      <c r="C3" s="49">
        <v>94</v>
      </c>
      <c r="D3" s="93">
        <v>30</v>
      </c>
      <c r="E3" s="93">
        <v>30</v>
      </c>
      <c r="F3" s="49">
        <v>31</v>
      </c>
      <c r="G3" s="49">
        <v>22</v>
      </c>
      <c r="H3" s="93">
        <v>33</v>
      </c>
      <c r="I3" s="93">
        <v>31</v>
      </c>
      <c r="J3" s="93">
        <v>29</v>
      </c>
      <c r="K3" s="49">
        <v>69</v>
      </c>
      <c r="L3" s="49">
        <v>6</v>
      </c>
      <c r="M3" s="93">
        <f t="shared" si="0"/>
        <v>435</v>
      </c>
      <c r="N3" s="60">
        <f>(M2-M3)/M2</f>
        <v>0.4207723035952064</v>
      </c>
      <c r="O3" s="3" t="s">
        <v>15</v>
      </c>
      <c r="P3" s="55"/>
      <c r="Q3" s="55"/>
    </row>
    <row r="4" spans="1:17" ht="21" customHeight="1">
      <c r="A4" s="51" t="s">
        <v>16</v>
      </c>
      <c r="B4" s="49">
        <v>3</v>
      </c>
      <c r="C4" s="49">
        <v>11</v>
      </c>
      <c r="D4" s="93">
        <v>3</v>
      </c>
      <c r="E4" s="93">
        <v>4</v>
      </c>
      <c r="F4" s="49">
        <v>7</v>
      </c>
      <c r="G4" s="49">
        <v>4</v>
      </c>
      <c r="H4" s="93">
        <v>7</v>
      </c>
      <c r="I4" s="93">
        <v>5</v>
      </c>
      <c r="J4" s="93">
        <v>3</v>
      </c>
      <c r="K4" s="49">
        <v>3</v>
      </c>
      <c r="L4" s="49">
        <v>0</v>
      </c>
      <c r="M4" s="93">
        <f t="shared" si="0"/>
        <v>50</v>
      </c>
      <c r="N4" s="47">
        <f>M4/M3</f>
        <v>0.11494252873563218</v>
      </c>
      <c r="O4" s="15" t="s">
        <v>17</v>
      </c>
      <c r="P4" s="74"/>
      <c r="Q4" s="74"/>
    </row>
    <row r="5" spans="1:17" ht="21" customHeight="1">
      <c r="A5" s="51" t="s">
        <v>18</v>
      </c>
      <c r="B5" s="49">
        <v>1</v>
      </c>
      <c r="C5" s="49">
        <v>0</v>
      </c>
      <c r="D5" s="93">
        <v>0</v>
      </c>
      <c r="E5" s="93">
        <v>0</v>
      </c>
      <c r="F5" s="49">
        <v>0</v>
      </c>
      <c r="G5" s="49">
        <v>0</v>
      </c>
      <c r="H5" s="93">
        <v>0</v>
      </c>
      <c r="I5" s="93">
        <v>3</v>
      </c>
      <c r="J5" s="93">
        <v>0</v>
      </c>
      <c r="K5" s="49">
        <v>0</v>
      </c>
      <c r="L5" s="49">
        <v>0</v>
      </c>
      <c r="M5" s="93">
        <f t="shared" si="0"/>
        <v>4</v>
      </c>
      <c r="N5" s="29" t="s">
        <v>19</v>
      </c>
      <c r="O5" s="64" t="s">
        <v>20</v>
      </c>
      <c r="P5" s="64" t="s">
        <v>21</v>
      </c>
      <c r="Q5" s="64" t="s">
        <v>22</v>
      </c>
    </row>
    <row r="6" spans="1:17" ht="21" customHeight="1">
      <c r="A6" s="39" t="s">
        <v>23</v>
      </c>
      <c r="B6" s="57">
        <v>56</v>
      </c>
      <c r="C6" s="57">
        <v>83</v>
      </c>
      <c r="D6" s="57">
        <v>27</v>
      </c>
      <c r="E6" s="57">
        <v>26</v>
      </c>
      <c r="F6" s="57">
        <v>24</v>
      </c>
      <c r="G6" s="57">
        <v>18</v>
      </c>
      <c r="H6" s="57">
        <v>26</v>
      </c>
      <c r="I6" s="57">
        <v>23</v>
      </c>
      <c r="J6" s="57">
        <v>26</v>
      </c>
      <c r="K6" s="57">
        <v>66</v>
      </c>
      <c r="L6" s="102">
        <v>6</v>
      </c>
      <c r="M6" s="102">
        <f t="shared" si="0"/>
        <v>381</v>
      </c>
      <c r="N6" s="10">
        <f aca="true" t="shared" si="1" ref="N6:N24">M6/$M$2</f>
        <v>0.507323568575233</v>
      </c>
      <c r="O6" s="102">
        <f aca="true" t="shared" si="2" ref="O6:O24">RANK(N6,$N$6:$N$24)</f>
        <v>1</v>
      </c>
      <c r="P6" s="102" t="s">
        <v>24</v>
      </c>
      <c r="Q6" s="102" t="s">
        <v>25</v>
      </c>
    </row>
    <row r="7" spans="1:17" ht="21" customHeight="1">
      <c r="A7" s="1" t="s">
        <v>26</v>
      </c>
      <c r="B7" s="109">
        <v>48</v>
      </c>
      <c r="C7" s="109">
        <v>60</v>
      </c>
      <c r="D7" s="109">
        <v>15</v>
      </c>
      <c r="E7" s="109">
        <v>20</v>
      </c>
      <c r="F7" s="109">
        <v>18</v>
      </c>
      <c r="G7" s="109">
        <v>10</v>
      </c>
      <c r="H7" s="109">
        <v>12</v>
      </c>
      <c r="I7" s="109">
        <v>11</v>
      </c>
      <c r="J7" s="109">
        <v>20</v>
      </c>
      <c r="K7" s="109">
        <v>36</v>
      </c>
      <c r="L7" s="77">
        <v>3</v>
      </c>
      <c r="M7" s="77">
        <f t="shared" si="0"/>
        <v>253</v>
      </c>
      <c r="N7" s="97">
        <f t="shared" si="1"/>
        <v>0.33688415446071907</v>
      </c>
      <c r="O7" s="77">
        <f t="shared" si="2"/>
        <v>5</v>
      </c>
      <c r="P7" s="77" t="s">
        <v>24</v>
      </c>
      <c r="Q7" s="77" t="s">
        <v>27</v>
      </c>
    </row>
    <row r="8" spans="1:17" ht="21" customHeight="1">
      <c r="A8" s="95" t="s">
        <v>28</v>
      </c>
      <c r="B8" s="50">
        <v>32</v>
      </c>
      <c r="C8" s="50">
        <v>44</v>
      </c>
      <c r="D8" s="50">
        <v>15</v>
      </c>
      <c r="E8" s="50">
        <v>18</v>
      </c>
      <c r="F8" s="50">
        <v>9</v>
      </c>
      <c r="G8" s="50">
        <v>8</v>
      </c>
      <c r="H8" s="50">
        <v>15</v>
      </c>
      <c r="I8" s="50">
        <v>15</v>
      </c>
      <c r="J8" s="50">
        <v>16</v>
      </c>
      <c r="K8" s="50">
        <v>38</v>
      </c>
      <c r="L8" s="63">
        <v>6</v>
      </c>
      <c r="M8" s="63">
        <f t="shared" si="0"/>
        <v>216</v>
      </c>
      <c r="N8" s="37">
        <f t="shared" si="1"/>
        <v>0.28761651131824234</v>
      </c>
      <c r="O8" s="63">
        <f t="shared" si="2"/>
        <v>7</v>
      </c>
      <c r="P8" s="63" t="s">
        <v>24</v>
      </c>
      <c r="Q8" s="63" t="s">
        <v>29</v>
      </c>
    </row>
    <row r="9" spans="1:17" ht="21" customHeight="1">
      <c r="A9" s="94" t="s">
        <v>30</v>
      </c>
      <c r="B9" s="6">
        <v>47</v>
      </c>
      <c r="C9" s="6">
        <v>42</v>
      </c>
      <c r="D9" s="6">
        <v>15</v>
      </c>
      <c r="E9" s="6">
        <v>21</v>
      </c>
      <c r="F9" s="6">
        <v>13</v>
      </c>
      <c r="G9" s="6">
        <v>6</v>
      </c>
      <c r="H9" s="6">
        <v>9</v>
      </c>
      <c r="I9" s="6">
        <v>10</v>
      </c>
      <c r="J9" s="6">
        <v>8</v>
      </c>
      <c r="K9" s="6">
        <v>37</v>
      </c>
      <c r="L9" s="40">
        <v>4</v>
      </c>
      <c r="M9" s="40">
        <f t="shared" si="0"/>
        <v>212</v>
      </c>
      <c r="N9" s="76">
        <f t="shared" si="1"/>
        <v>0.2822902796271638</v>
      </c>
      <c r="O9" s="40">
        <f t="shared" si="2"/>
        <v>8</v>
      </c>
      <c r="P9" s="40" t="s">
        <v>24</v>
      </c>
      <c r="Q9" s="40" t="s">
        <v>31</v>
      </c>
    </row>
    <row r="10" spans="1:17" ht="21" customHeight="1">
      <c r="A10" s="98" t="s">
        <v>32</v>
      </c>
      <c r="B10" s="86">
        <v>56</v>
      </c>
      <c r="C10" s="86">
        <v>83</v>
      </c>
      <c r="D10" s="86">
        <v>27</v>
      </c>
      <c r="E10" s="86">
        <v>26</v>
      </c>
      <c r="F10" s="86">
        <v>24</v>
      </c>
      <c r="G10" s="86">
        <v>18</v>
      </c>
      <c r="H10" s="86">
        <v>26</v>
      </c>
      <c r="I10" s="86">
        <v>23</v>
      </c>
      <c r="J10" s="86">
        <v>26</v>
      </c>
      <c r="K10" s="86">
        <v>66</v>
      </c>
      <c r="L10" s="81">
        <v>6</v>
      </c>
      <c r="M10" s="81">
        <f t="shared" si="0"/>
        <v>381</v>
      </c>
      <c r="N10" s="31">
        <f t="shared" si="1"/>
        <v>0.507323568575233</v>
      </c>
      <c r="O10" s="81">
        <f t="shared" si="2"/>
        <v>1</v>
      </c>
      <c r="P10" s="81" t="s">
        <v>24</v>
      </c>
      <c r="Q10" s="81" t="s">
        <v>33</v>
      </c>
    </row>
    <row r="11" spans="1:17" ht="21" customHeight="1">
      <c r="A11" s="101" t="s">
        <v>34</v>
      </c>
      <c r="B11" s="83">
        <v>2</v>
      </c>
      <c r="C11" s="83">
        <v>28</v>
      </c>
      <c r="D11" s="83">
        <v>11</v>
      </c>
      <c r="E11" s="83">
        <v>4</v>
      </c>
      <c r="F11" s="83">
        <v>4</v>
      </c>
      <c r="G11" s="83">
        <v>6</v>
      </c>
      <c r="H11" s="83">
        <v>7</v>
      </c>
      <c r="I11" s="83">
        <v>6</v>
      </c>
      <c r="J11" s="83">
        <v>8</v>
      </c>
      <c r="K11" s="83">
        <v>10</v>
      </c>
      <c r="L11" s="96">
        <v>0</v>
      </c>
      <c r="M11" s="96">
        <f t="shared" si="0"/>
        <v>86</v>
      </c>
      <c r="N11" s="32">
        <f t="shared" si="1"/>
        <v>0.11451398135818908</v>
      </c>
      <c r="O11" s="96">
        <f t="shared" si="2"/>
        <v>17</v>
      </c>
      <c r="P11" s="96" t="s">
        <v>35</v>
      </c>
      <c r="Q11" s="96" t="s">
        <v>36</v>
      </c>
    </row>
    <row r="12" spans="1:17" ht="21" customHeight="1">
      <c r="A12" s="95" t="s">
        <v>37</v>
      </c>
      <c r="B12" s="50">
        <v>24</v>
      </c>
      <c r="C12" s="50">
        <v>39</v>
      </c>
      <c r="D12" s="50">
        <v>12</v>
      </c>
      <c r="E12" s="50">
        <v>8</v>
      </c>
      <c r="F12" s="50">
        <v>15</v>
      </c>
      <c r="G12" s="50">
        <v>10</v>
      </c>
      <c r="H12" s="50">
        <v>11</v>
      </c>
      <c r="I12" s="50">
        <v>8</v>
      </c>
      <c r="J12" s="50">
        <v>10</v>
      </c>
      <c r="K12" s="50">
        <v>28</v>
      </c>
      <c r="L12" s="63">
        <v>0</v>
      </c>
      <c r="M12" s="63">
        <f t="shared" si="0"/>
        <v>165</v>
      </c>
      <c r="N12" s="37">
        <f t="shared" si="1"/>
        <v>0.2197070572569907</v>
      </c>
      <c r="O12" s="63">
        <f t="shared" si="2"/>
        <v>11</v>
      </c>
      <c r="P12" s="63" t="s">
        <v>24</v>
      </c>
      <c r="Q12" s="63" t="s">
        <v>29</v>
      </c>
    </row>
    <row r="13" spans="1:17" ht="21" customHeight="1">
      <c r="A13" s="13" t="s">
        <v>38</v>
      </c>
      <c r="B13" s="111">
        <v>49</v>
      </c>
      <c r="C13" s="111">
        <v>53</v>
      </c>
      <c r="D13" s="111">
        <v>18</v>
      </c>
      <c r="E13" s="111">
        <v>7</v>
      </c>
      <c r="F13" s="111">
        <v>15</v>
      </c>
      <c r="G13" s="111">
        <v>8</v>
      </c>
      <c r="H13" s="111">
        <v>16</v>
      </c>
      <c r="I13" s="111">
        <v>13</v>
      </c>
      <c r="J13" s="111">
        <v>17</v>
      </c>
      <c r="K13" s="111">
        <v>43</v>
      </c>
      <c r="L13" s="75">
        <v>5</v>
      </c>
      <c r="M13" s="75">
        <f t="shared" si="0"/>
        <v>244</v>
      </c>
      <c r="N13" s="22">
        <f t="shared" si="1"/>
        <v>0.3249001331557923</v>
      </c>
      <c r="O13" s="75">
        <f t="shared" si="2"/>
        <v>6</v>
      </c>
      <c r="P13" s="75" t="s">
        <v>24</v>
      </c>
      <c r="Q13" s="75" t="s">
        <v>39</v>
      </c>
    </row>
    <row r="14" spans="1:17" ht="21" customHeight="1">
      <c r="A14" s="65" t="s">
        <v>40</v>
      </c>
      <c r="B14" s="107">
        <v>56</v>
      </c>
      <c r="C14" s="107">
        <v>83</v>
      </c>
      <c r="D14" s="107">
        <v>27</v>
      </c>
      <c r="E14" s="107">
        <v>26</v>
      </c>
      <c r="F14" s="107">
        <v>24</v>
      </c>
      <c r="G14" s="107">
        <v>18</v>
      </c>
      <c r="H14" s="107">
        <v>26</v>
      </c>
      <c r="I14" s="107">
        <v>23</v>
      </c>
      <c r="J14" s="107">
        <v>26</v>
      </c>
      <c r="K14" s="107">
        <v>66</v>
      </c>
      <c r="L14" s="52">
        <v>6</v>
      </c>
      <c r="M14" s="52">
        <f t="shared" si="0"/>
        <v>381</v>
      </c>
      <c r="N14" s="71">
        <f t="shared" si="1"/>
        <v>0.507323568575233</v>
      </c>
      <c r="O14" s="52">
        <f t="shared" si="2"/>
        <v>1</v>
      </c>
      <c r="P14" s="52" t="s">
        <v>24</v>
      </c>
      <c r="Q14" s="52" t="s">
        <v>41</v>
      </c>
    </row>
    <row r="15" spans="1:17" ht="21" customHeight="1">
      <c r="A15" s="13" t="s">
        <v>42</v>
      </c>
      <c r="B15" s="111">
        <v>7</v>
      </c>
      <c r="C15" s="111">
        <v>28</v>
      </c>
      <c r="D15" s="111">
        <v>9</v>
      </c>
      <c r="E15" s="111">
        <v>19</v>
      </c>
      <c r="F15" s="111">
        <v>9</v>
      </c>
      <c r="G15" s="111">
        <v>10</v>
      </c>
      <c r="H15" s="111">
        <v>10</v>
      </c>
      <c r="I15" s="111">
        <v>10</v>
      </c>
      <c r="J15" s="111">
        <v>9</v>
      </c>
      <c r="K15" s="111">
        <v>23</v>
      </c>
      <c r="L15" s="75">
        <v>1</v>
      </c>
      <c r="M15" s="75">
        <f t="shared" si="0"/>
        <v>135</v>
      </c>
      <c r="N15" s="22">
        <f t="shared" si="1"/>
        <v>0.17976031957390146</v>
      </c>
      <c r="O15" s="75">
        <f t="shared" si="2"/>
        <v>13</v>
      </c>
      <c r="P15" s="75" t="s">
        <v>24</v>
      </c>
      <c r="Q15" s="75" t="s">
        <v>39</v>
      </c>
    </row>
    <row r="16" spans="1:17" ht="21" customHeight="1">
      <c r="A16" s="16" t="s">
        <v>43</v>
      </c>
      <c r="B16" s="99">
        <v>50</v>
      </c>
      <c r="C16" s="99">
        <v>30</v>
      </c>
      <c r="D16" s="99">
        <v>9</v>
      </c>
      <c r="E16" s="99">
        <v>7</v>
      </c>
      <c r="F16" s="99">
        <v>12</v>
      </c>
      <c r="G16" s="99">
        <v>10</v>
      </c>
      <c r="H16" s="99">
        <v>8</v>
      </c>
      <c r="I16" s="99">
        <v>9</v>
      </c>
      <c r="J16" s="99">
        <v>6</v>
      </c>
      <c r="K16" s="99">
        <v>25</v>
      </c>
      <c r="L16" s="8">
        <v>3</v>
      </c>
      <c r="M16" s="8">
        <f t="shared" si="0"/>
        <v>169</v>
      </c>
      <c r="N16" s="66">
        <f t="shared" si="1"/>
        <v>0.22503328894806923</v>
      </c>
      <c r="O16" s="8">
        <f t="shared" si="2"/>
        <v>9</v>
      </c>
      <c r="P16" s="8" t="s">
        <v>24</v>
      </c>
      <c r="Q16" s="8" t="s">
        <v>44</v>
      </c>
    </row>
    <row r="17" spans="1:17" ht="21" customHeight="1">
      <c r="A17" s="16" t="s">
        <v>45</v>
      </c>
      <c r="B17" s="99">
        <v>4</v>
      </c>
      <c r="C17" s="99">
        <v>25</v>
      </c>
      <c r="D17" s="99">
        <v>6</v>
      </c>
      <c r="E17" s="99">
        <v>12</v>
      </c>
      <c r="F17" s="99">
        <v>2</v>
      </c>
      <c r="G17" s="99">
        <v>3</v>
      </c>
      <c r="H17" s="99">
        <v>11</v>
      </c>
      <c r="I17" s="99">
        <v>2</v>
      </c>
      <c r="J17" s="99">
        <v>7</v>
      </c>
      <c r="K17" s="99">
        <v>15</v>
      </c>
      <c r="L17" s="8">
        <v>2</v>
      </c>
      <c r="M17" s="8">
        <f t="shared" si="0"/>
        <v>89</v>
      </c>
      <c r="N17" s="66">
        <f t="shared" si="1"/>
        <v>0.118508655126498</v>
      </c>
      <c r="O17" s="8">
        <f t="shared" si="2"/>
        <v>16</v>
      </c>
      <c r="P17" s="8" t="s">
        <v>35</v>
      </c>
      <c r="Q17" s="8" t="s">
        <v>44</v>
      </c>
    </row>
    <row r="18" spans="1:17" ht="21" customHeight="1">
      <c r="A18" s="94" t="s">
        <v>46</v>
      </c>
      <c r="B18" s="6">
        <v>9</v>
      </c>
      <c r="C18" s="6">
        <v>41</v>
      </c>
      <c r="D18" s="6">
        <v>12</v>
      </c>
      <c r="E18" s="6">
        <v>5</v>
      </c>
      <c r="F18" s="6">
        <v>11</v>
      </c>
      <c r="G18" s="6">
        <v>12</v>
      </c>
      <c r="H18" s="6">
        <v>17</v>
      </c>
      <c r="I18" s="6">
        <v>13</v>
      </c>
      <c r="J18" s="6">
        <v>18</v>
      </c>
      <c r="K18" s="6">
        <v>29</v>
      </c>
      <c r="L18" s="40">
        <v>2</v>
      </c>
      <c r="M18" s="40">
        <f t="shared" si="0"/>
        <v>169</v>
      </c>
      <c r="N18" s="76">
        <f t="shared" si="1"/>
        <v>0.22503328894806923</v>
      </c>
      <c r="O18" s="40">
        <f t="shared" si="2"/>
        <v>9</v>
      </c>
      <c r="P18" s="40" t="s">
        <v>24</v>
      </c>
      <c r="Q18" s="40" t="s">
        <v>31</v>
      </c>
    </row>
    <row r="19" spans="1:17" ht="21" customHeight="1">
      <c r="A19" s="101" t="s">
        <v>47</v>
      </c>
      <c r="B19" s="83">
        <v>45</v>
      </c>
      <c r="C19" s="83">
        <v>14</v>
      </c>
      <c r="D19" s="83">
        <v>3</v>
      </c>
      <c r="E19" s="83">
        <v>13</v>
      </c>
      <c r="F19" s="83">
        <v>13</v>
      </c>
      <c r="G19" s="83">
        <v>3</v>
      </c>
      <c r="H19" s="83">
        <v>7</v>
      </c>
      <c r="I19" s="83">
        <v>2</v>
      </c>
      <c r="J19" s="83">
        <v>13</v>
      </c>
      <c r="K19" s="83">
        <v>20</v>
      </c>
      <c r="L19" s="96">
        <v>4</v>
      </c>
      <c r="M19" s="96">
        <f t="shared" si="0"/>
        <v>137</v>
      </c>
      <c r="N19" s="32">
        <f t="shared" si="1"/>
        <v>0.18242343541944075</v>
      </c>
      <c r="O19" s="96">
        <f t="shared" si="2"/>
        <v>12</v>
      </c>
      <c r="P19" s="96" t="s">
        <v>24</v>
      </c>
      <c r="Q19" s="96" t="s">
        <v>36</v>
      </c>
    </row>
    <row r="20" spans="1:17" ht="21" customHeight="1">
      <c r="A20" s="2" t="s">
        <v>48</v>
      </c>
      <c r="B20" s="5">
        <v>56</v>
      </c>
      <c r="C20" s="5">
        <v>83</v>
      </c>
      <c r="D20" s="5">
        <v>27</v>
      </c>
      <c r="E20" s="5">
        <v>26</v>
      </c>
      <c r="F20" s="5">
        <v>24</v>
      </c>
      <c r="G20" s="5">
        <v>18</v>
      </c>
      <c r="H20" s="5">
        <v>26</v>
      </c>
      <c r="I20" s="5">
        <v>23</v>
      </c>
      <c r="J20" s="5">
        <v>26</v>
      </c>
      <c r="K20" s="5">
        <v>66</v>
      </c>
      <c r="L20" s="67">
        <v>6</v>
      </c>
      <c r="M20" s="67">
        <f t="shared" si="0"/>
        <v>381</v>
      </c>
      <c r="N20" s="14">
        <f t="shared" si="1"/>
        <v>0.507323568575233</v>
      </c>
      <c r="O20" s="67">
        <f t="shared" si="2"/>
        <v>1</v>
      </c>
      <c r="P20" s="67" t="s">
        <v>24</v>
      </c>
      <c r="Q20" s="67" t="s">
        <v>49</v>
      </c>
    </row>
    <row r="21" spans="1:17" ht="21" customHeight="1">
      <c r="A21" s="16" t="s">
        <v>50</v>
      </c>
      <c r="B21" s="99">
        <v>2</v>
      </c>
      <c r="C21" s="99">
        <v>30</v>
      </c>
      <c r="D21" s="99">
        <v>12</v>
      </c>
      <c r="E21" s="99">
        <v>7</v>
      </c>
      <c r="F21" s="99">
        <v>10</v>
      </c>
      <c r="G21" s="99">
        <v>5</v>
      </c>
      <c r="H21" s="99">
        <v>7</v>
      </c>
      <c r="I21" s="99">
        <v>12</v>
      </c>
      <c r="J21" s="99">
        <v>13</v>
      </c>
      <c r="K21" s="99">
        <v>26</v>
      </c>
      <c r="L21" s="8">
        <v>1</v>
      </c>
      <c r="M21" s="8">
        <f t="shared" si="0"/>
        <v>125</v>
      </c>
      <c r="N21" s="66">
        <f t="shared" si="1"/>
        <v>0.16644474034620507</v>
      </c>
      <c r="O21" s="8">
        <f t="shared" si="2"/>
        <v>15</v>
      </c>
      <c r="P21" s="8" t="s">
        <v>24</v>
      </c>
      <c r="Q21" s="8" t="s">
        <v>44</v>
      </c>
    </row>
    <row r="22" spans="1:17" ht="21" customHeight="1">
      <c r="A22" s="101" t="s">
        <v>51</v>
      </c>
      <c r="B22" s="83">
        <v>3</v>
      </c>
      <c r="C22" s="83">
        <v>22</v>
      </c>
      <c r="D22" s="83">
        <v>6</v>
      </c>
      <c r="E22" s="83">
        <v>2</v>
      </c>
      <c r="F22" s="83">
        <v>1</v>
      </c>
      <c r="G22" s="83">
        <v>5</v>
      </c>
      <c r="H22" s="83">
        <v>8</v>
      </c>
      <c r="I22" s="83">
        <v>10</v>
      </c>
      <c r="J22" s="83">
        <v>3</v>
      </c>
      <c r="K22" s="83">
        <v>17</v>
      </c>
      <c r="L22" s="96">
        <v>2</v>
      </c>
      <c r="M22" s="96">
        <f t="shared" si="0"/>
        <v>79</v>
      </c>
      <c r="N22" s="32">
        <f t="shared" si="1"/>
        <v>0.1051930758988016</v>
      </c>
      <c r="O22" s="96">
        <f t="shared" si="2"/>
        <v>18</v>
      </c>
      <c r="P22" s="96" t="s">
        <v>35</v>
      </c>
      <c r="Q22" s="96" t="s">
        <v>36</v>
      </c>
    </row>
    <row r="23" spans="1:17" ht="21" customHeight="1">
      <c r="A23" s="101" t="s">
        <v>52</v>
      </c>
      <c r="B23" s="83">
        <v>6</v>
      </c>
      <c r="C23" s="83">
        <v>19</v>
      </c>
      <c r="D23" s="83">
        <v>7</v>
      </c>
      <c r="E23" s="83">
        <v>7</v>
      </c>
      <c r="F23" s="83">
        <v>6</v>
      </c>
      <c r="G23" s="83">
        <v>4</v>
      </c>
      <c r="H23" s="83">
        <v>4</v>
      </c>
      <c r="I23" s="83">
        <v>5</v>
      </c>
      <c r="J23" s="83">
        <v>2</v>
      </c>
      <c r="K23" s="83">
        <v>19</v>
      </c>
      <c r="L23" s="96">
        <v>0</v>
      </c>
      <c r="M23" s="96">
        <f t="shared" si="0"/>
        <v>79</v>
      </c>
      <c r="N23" s="32">
        <f t="shared" si="1"/>
        <v>0.1051930758988016</v>
      </c>
      <c r="O23" s="96">
        <f t="shared" si="2"/>
        <v>18</v>
      </c>
      <c r="P23" s="96" t="s">
        <v>35</v>
      </c>
      <c r="Q23" s="96" t="s">
        <v>36</v>
      </c>
    </row>
    <row r="24" spans="1:17" ht="21" customHeight="1">
      <c r="A24" s="1" t="s">
        <v>53</v>
      </c>
      <c r="B24" s="109">
        <v>8</v>
      </c>
      <c r="C24" s="109">
        <v>23</v>
      </c>
      <c r="D24" s="109">
        <v>12</v>
      </c>
      <c r="E24" s="109">
        <v>6</v>
      </c>
      <c r="F24" s="109">
        <v>6</v>
      </c>
      <c r="G24" s="109">
        <v>8</v>
      </c>
      <c r="H24" s="109">
        <v>14</v>
      </c>
      <c r="I24" s="109">
        <v>12</v>
      </c>
      <c r="J24" s="109">
        <v>6</v>
      </c>
      <c r="K24" s="109">
        <v>30</v>
      </c>
      <c r="L24" s="77">
        <v>3</v>
      </c>
      <c r="M24" s="77">
        <f t="shared" si="0"/>
        <v>128</v>
      </c>
      <c r="N24" s="97">
        <f t="shared" si="1"/>
        <v>0.170439414114514</v>
      </c>
      <c r="O24" s="77">
        <f t="shared" si="2"/>
        <v>14</v>
      </c>
      <c r="P24" s="77" t="s">
        <v>24</v>
      </c>
      <c r="Q24" s="77" t="s">
        <v>27</v>
      </c>
    </row>
    <row r="25" spans="1:17" ht="15">
      <c r="A25" s="17" t="s">
        <v>54</v>
      </c>
      <c r="B25" s="108">
        <f aca="true" t="shared" si="3" ref="B25:M25">SUM(B6:B24)</f>
        <v>560</v>
      </c>
      <c r="C25" s="108">
        <f t="shared" si="3"/>
        <v>830</v>
      </c>
      <c r="D25" s="108">
        <f t="shared" si="3"/>
        <v>270</v>
      </c>
      <c r="E25" s="108">
        <f t="shared" si="3"/>
        <v>260</v>
      </c>
      <c r="F25" s="108">
        <f t="shared" si="3"/>
        <v>240</v>
      </c>
      <c r="G25" s="108">
        <f t="shared" si="3"/>
        <v>180</v>
      </c>
      <c r="H25" s="108">
        <f t="shared" si="3"/>
        <v>260</v>
      </c>
      <c r="I25" s="108">
        <f t="shared" si="3"/>
        <v>230</v>
      </c>
      <c r="J25" s="108">
        <f t="shared" si="3"/>
        <v>260</v>
      </c>
      <c r="K25" s="108">
        <f t="shared" si="3"/>
        <v>660</v>
      </c>
      <c r="L25" s="108">
        <f t="shared" si="3"/>
        <v>60</v>
      </c>
      <c r="M25" s="108">
        <f t="shared" si="3"/>
        <v>3810</v>
      </c>
      <c r="N25" s="28"/>
      <c r="O25" s="38"/>
      <c r="P25" s="38"/>
      <c r="Q25" s="38"/>
    </row>
    <row r="26" spans="1:14" ht="15">
      <c r="A26" s="17" t="s">
        <v>55</v>
      </c>
      <c r="B26" s="108">
        <f aca="true" t="shared" si="4" ref="B26:M26">B25/10</f>
        <v>56</v>
      </c>
      <c r="C26" s="108">
        <f t="shared" si="4"/>
        <v>83</v>
      </c>
      <c r="D26" s="108">
        <f t="shared" si="4"/>
        <v>27</v>
      </c>
      <c r="E26" s="108">
        <f t="shared" si="4"/>
        <v>26</v>
      </c>
      <c r="F26" s="108">
        <f t="shared" si="4"/>
        <v>24</v>
      </c>
      <c r="G26" s="108">
        <f t="shared" si="4"/>
        <v>18</v>
      </c>
      <c r="H26" s="108">
        <f t="shared" si="4"/>
        <v>26</v>
      </c>
      <c r="I26" s="108">
        <f t="shared" si="4"/>
        <v>23</v>
      </c>
      <c r="J26" s="108">
        <f t="shared" si="4"/>
        <v>26</v>
      </c>
      <c r="K26" s="108">
        <f t="shared" si="4"/>
        <v>66</v>
      </c>
      <c r="L26" s="108">
        <f t="shared" si="4"/>
        <v>6</v>
      </c>
      <c r="M26" s="108">
        <f t="shared" si="4"/>
        <v>381</v>
      </c>
      <c r="N26" s="85"/>
    </row>
    <row r="27" spans="1:14" ht="15">
      <c r="A27" s="17"/>
      <c r="B27" s="108">
        <f aca="true" t="shared" si="5" ref="B27:M27">IF((((B3-B4)-B5)&lt;&gt;B26),"Erro","")</f>
      </c>
      <c r="C27" s="108">
        <f t="shared" si="5"/>
      </c>
      <c r="D27" s="108">
        <f t="shared" si="5"/>
      </c>
      <c r="E27" s="108">
        <f t="shared" si="5"/>
      </c>
      <c r="F27" s="108">
        <f t="shared" si="5"/>
      </c>
      <c r="G27" s="108">
        <f t="shared" si="5"/>
      </c>
      <c r="H27" s="108">
        <f t="shared" si="5"/>
      </c>
      <c r="I27" s="108">
        <f t="shared" si="5"/>
      </c>
      <c r="J27" s="108">
        <f t="shared" si="5"/>
      </c>
      <c r="K27" s="108">
        <f t="shared" si="5"/>
      </c>
      <c r="L27" s="108">
        <f t="shared" si="5"/>
      </c>
      <c r="M27" s="108">
        <f t="shared" si="5"/>
      </c>
      <c r="N27" s="8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8515625" defaultRowHeight="15" customHeight="1"/>
  <cols>
    <col min="1" max="1" width="42.421875" style="0" customWidth="1"/>
    <col min="2" max="13" width="10.140625" style="0" customWidth="1"/>
    <col min="14" max="14" width="15.00390625" style="0" customWidth="1"/>
    <col min="15" max="15" width="17.140625" style="0" customWidth="1"/>
    <col min="16" max="16" width="10.7109375" style="0" customWidth="1"/>
    <col min="17" max="17" width="13.421875" style="0" customWidth="1"/>
  </cols>
  <sheetData>
    <row r="1" spans="1:14" ht="31.5" customHeight="1">
      <c r="A1" s="56" t="s">
        <v>56</v>
      </c>
      <c r="B1" s="56" t="s">
        <v>1</v>
      </c>
      <c r="C1" s="56" t="s">
        <v>2</v>
      </c>
      <c r="D1" s="78" t="s">
        <v>3</v>
      </c>
      <c r="E1" s="78" t="s">
        <v>4</v>
      </c>
      <c r="F1" s="56" t="s">
        <v>5</v>
      </c>
      <c r="G1" s="56" t="s">
        <v>6</v>
      </c>
      <c r="H1" s="78" t="s">
        <v>7</v>
      </c>
      <c r="I1" s="78" t="s">
        <v>8</v>
      </c>
      <c r="J1" s="78" t="s">
        <v>9</v>
      </c>
      <c r="K1" s="56" t="s">
        <v>10</v>
      </c>
      <c r="L1" s="11" t="s">
        <v>11</v>
      </c>
      <c r="M1" s="78" t="s">
        <v>12</v>
      </c>
      <c r="N1" s="69"/>
    </row>
    <row r="2" spans="1:14" ht="21" customHeight="1">
      <c r="A2" s="51" t="s">
        <v>13</v>
      </c>
      <c r="B2" s="49">
        <v>85</v>
      </c>
      <c r="C2" s="49">
        <v>57</v>
      </c>
      <c r="D2" s="93">
        <v>26</v>
      </c>
      <c r="E2" s="49">
        <v>36</v>
      </c>
      <c r="F2" s="49">
        <v>37</v>
      </c>
      <c r="G2" s="49">
        <v>21</v>
      </c>
      <c r="H2" s="49">
        <v>24</v>
      </c>
      <c r="I2" s="49">
        <v>44</v>
      </c>
      <c r="J2" s="49">
        <v>44</v>
      </c>
      <c r="K2" s="49">
        <v>82</v>
      </c>
      <c r="L2" s="49">
        <v>243</v>
      </c>
      <c r="M2" s="93">
        <f aca="true" t="shared" si="0" ref="M2:M15">SUM(B2:L2)</f>
        <v>699</v>
      </c>
      <c r="N2" s="69"/>
    </row>
    <row r="3" spans="1:17" ht="21" customHeight="1">
      <c r="A3" s="51" t="s">
        <v>14</v>
      </c>
      <c r="B3" s="49">
        <v>45</v>
      </c>
      <c r="C3" s="49">
        <v>41</v>
      </c>
      <c r="D3" s="93">
        <v>18</v>
      </c>
      <c r="E3" s="93">
        <v>24</v>
      </c>
      <c r="F3" s="49">
        <v>30</v>
      </c>
      <c r="G3" s="49">
        <v>14</v>
      </c>
      <c r="H3" s="93">
        <v>18</v>
      </c>
      <c r="I3" s="93">
        <v>18</v>
      </c>
      <c r="J3" s="93">
        <v>29</v>
      </c>
      <c r="K3" s="93">
        <v>51</v>
      </c>
      <c r="L3" s="49">
        <v>102</v>
      </c>
      <c r="M3" s="93">
        <f t="shared" si="0"/>
        <v>390</v>
      </c>
      <c r="N3" s="60">
        <f>(M2-M3)/M2</f>
        <v>0.44206008583690987</v>
      </c>
      <c r="O3" s="3" t="s">
        <v>15</v>
      </c>
      <c r="P3" s="55"/>
      <c r="Q3" s="55"/>
    </row>
    <row r="4" spans="1:17" ht="21" customHeight="1">
      <c r="A4" s="51" t="s">
        <v>16</v>
      </c>
      <c r="B4" s="49">
        <v>7</v>
      </c>
      <c r="C4" s="49">
        <v>3</v>
      </c>
      <c r="D4" s="93">
        <v>1</v>
      </c>
      <c r="E4" s="93">
        <v>4</v>
      </c>
      <c r="F4" s="49">
        <v>0</v>
      </c>
      <c r="G4" s="49">
        <v>3</v>
      </c>
      <c r="H4" s="93">
        <v>3</v>
      </c>
      <c r="I4" s="93">
        <v>0</v>
      </c>
      <c r="J4" s="93">
        <v>1</v>
      </c>
      <c r="K4" s="93">
        <v>2</v>
      </c>
      <c r="L4" s="49">
        <v>12</v>
      </c>
      <c r="M4" s="93">
        <f t="shared" si="0"/>
        <v>36</v>
      </c>
      <c r="N4" s="47">
        <f>M4/M3</f>
        <v>0.09230769230769231</v>
      </c>
      <c r="O4" s="15" t="s">
        <v>17</v>
      </c>
      <c r="P4" s="74"/>
      <c r="Q4" s="74"/>
    </row>
    <row r="5" spans="1:17" ht="21" customHeight="1">
      <c r="A5" s="51" t="s">
        <v>18</v>
      </c>
      <c r="B5" s="49">
        <v>0</v>
      </c>
      <c r="C5" s="49">
        <v>0</v>
      </c>
      <c r="D5" s="93">
        <v>0</v>
      </c>
      <c r="E5" s="93">
        <v>0</v>
      </c>
      <c r="F5" s="49">
        <v>0</v>
      </c>
      <c r="G5" s="49">
        <v>0</v>
      </c>
      <c r="H5" s="93">
        <v>0</v>
      </c>
      <c r="I5" s="93">
        <v>0</v>
      </c>
      <c r="J5" s="93">
        <v>1</v>
      </c>
      <c r="K5" s="93">
        <v>0</v>
      </c>
      <c r="L5" s="49">
        <v>0</v>
      </c>
      <c r="M5" s="93">
        <f t="shared" si="0"/>
        <v>1</v>
      </c>
      <c r="N5" s="29" t="s">
        <v>19</v>
      </c>
      <c r="O5" s="64" t="s">
        <v>20</v>
      </c>
      <c r="P5" s="64" t="s">
        <v>21</v>
      </c>
      <c r="Q5" s="64" t="s">
        <v>22</v>
      </c>
    </row>
    <row r="6" spans="1:17" s="88" customFormat="1" ht="21" customHeight="1">
      <c r="A6" s="101" t="s">
        <v>57</v>
      </c>
      <c r="B6" s="83">
        <v>29</v>
      </c>
      <c r="C6" s="83">
        <v>38</v>
      </c>
      <c r="D6" s="83">
        <v>14</v>
      </c>
      <c r="E6" s="83">
        <v>18</v>
      </c>
      <c r="F6" s="83">
        <v>18</v>
      </c>
      <c r="G6" s="83">
        <v>8</v>
      </c>
      <c r="H6" s="83">
        <v>12</v>
      </c>
      <c r="I6" s="83">
        <v>7</v>
      </c>
      <c r="J6" s="83">
        <v>23</v>
      </c>
      <c r="K6" s="83">
        <v>44</v>
      </c>
      <c r="L6" s="83">
        <v>67</v>
      </c>
      <c r="M6" s="61">
        <f t="shared" si="0"/>
        <v>278</v>
      </c>
      <c r="N6" s="80">
        <f aca="true" t="shared" si="1" ref="N6:N15">M6/$M$2</f>
        <v>0.3977110157367668</v>
      </c>
      <c r="O6" s="61">
        <f aca="true" t="shared" si="2" ref="O6:O15">RANK(N6,$N$6:$N$15)</f>
        <v>1</v>
      </c>
      <c r="P6" s="61" t="s">
        <v>24</v>
      </c>
      <c r="Q6" s="61" t="s">
        <v>36</v>
      </c>
    </row>
    <row r="7" spans="1:17" s="88" customFormat="1" ht="21" customHeight="1">
      <c r="A7" s="95" t="s">
        <v>58</v>
      </c>
      <c r="B7" s="50">
        <v>36</v>
      </c>
      <c r="C7" s="50">
        <v>28</v>
      </c>
      <c r="D7" s="50">
        <v>14</v>
      </c>
      <c r="E7" s="50">
        <v>10</v>
      </c>
      <c r="F7" s="50">
        <v>23</v>
      </c>
      <c r="G7" s="50">
        <v>5</v>
      </c>
      <c r="H7" s="50">
        <v>11</v>
      </c>
      <c r="I7" s="50">
        <v>11</v>
      </c>
      <c r="J7" s="50">
        <v>25</v>
      </c>
      <c r="K7" s="50">
        <v>31</v>
      </c>
      <c r="L7" s="50">
        <v>50</v>
      </c>
      <c r="M7" s="91">
        <f t="shared" si="0"/>
        <v>244</v>
      </c>
      <c r="N7" s="110">
        <f t="shared" si="1"/>
        <v>0.3490701001430615</v>
      </c>
      <c r="O7" s="91">
        <f t="shared" si="2"/>
        <v>5</v>
      </c>
      <c r="P7" s="91" t="s">
        <v>24</v>
      </c>
      <c r="Q7" s="26" t="s">
        <v>29</v>
      </c>
    </row>
    <row r="8" spans="1:17" s="88" customFormat="1" ht="21" customHeight="1">
      <c r="A8" s="105" t="s">
        <v>59</v>
      </c>
      <c r="B8" s="19">
        <v>4</v>
      </c>
      <c r="C8" s="19">
        <v>20</v>
      </c>
      <c r="D8" s="19">
        <v>4</v>
      </c>
      <c r="E8" s="19">
        <v>4</v>
      </c>
      <c r="F8" s="19">
        <v>2</v>
      </c>
      <c r="G8" s="19">
        <v>1</v>
      </c>
      <c r="H8" s="19">
        <v>11</v>
      </c>
      <c r="I8" s="19">
        <v>2</v>
      </c>
      <c r="J8" s="19">
        <v>9</v>
      </c>
      <c r="K8" s="19">
        <v>17</v>
      </c>
      <c r="L8" s="19">
        <v>23</v>
      </c>
      <c r="M8" s="104">
        <f t="shared" si="0"/>
        <v>97</v>
      </c>
      <c r="N8" s="34">
        <f t="shared" si="1"/>
        <v>0.13876967095851217</v>
      </c>
      <c r="O8" s="104">
        <f t="shared" si="2"/>
        <v>7</v>
      </c>
      <c r="P8" s="104" t="s">
        <v>35</v>
      </c>
      <c r="Q8" s="53" t="s">
        <v>60</v>
      </c>
    </row>
    <row r="9" spans="1:17" s="88" customFormat="1" ht="21" customHeight="1">
      <c r="A9" s="13" t="s">
        <v>61</v>
      </c>
      <c r="B9" s="111">
        <v>33</v>
      </c>
      <c r="C9" s="111">
        <v>30</v>
      </c>
      <c r="D9" s="111">
        <v>15</v>
      </c>
      <c r="E9" s="111">
        <v>8</v>
      </c>
      <c r="F9" s="111">
        <v>28</v>
      </c>
      <c r="G9" s="111">
        <v>8</v>
      </c>
      <c r="H9" s="111">
        <v>12</v>
      </c>
      <c r="I9" s="111">
        <v>8</v>
      </c>
      <c r="J9" s="111">
        <v>26</v>
      </c>
      <c r="K9" s="111">
        <v>29</v>
      </c>
      <c r="L9" s="111">
        <v>55</v>
      </c>
      <c r="M9" s="20">
        <f t="shared" si="0"/>
        <v>252</v>
      </c>
      <c r="N9" s="30">
        <f t="shared" si="1"/>
        <v>0.3605150214592275</v>
      </c>
      <c r="O9" s="20">
        <f t="shared" si="2"/>
        <v>3</v>
      </c>
      <c r="P9" s="20" t="s">
        <v>24</v>
      </c>
      <c r="Q9" s="89" t="s">
        <v>27</v>
      </c>
    </row>
    <row r="10" spans="1:17" s="88" customFormat="1" ht="21" customHeight="1">
      <c r="A10" s="16" t="s">
        <v>62</v>
      </c>
      <c r="B10" s="99">
        <v>35</v>
      </c>
      <c r="C10" s="99">
        <v>24</v>
      </c>
      <c r="D10" s="99">
        <v>17</v>
      </c>
      <c r="E10" s="99">
        <v>10</v>
      </c>
      <c r="F10" s="99">
        <v>27</v>
      </c>
      <c r="G10" s="99">
        <v>10</v>
      </c>
      <c r="H10" s="99">
        <v>11</v>
      </c>
      <c r="I10" s="99">
        <v>10</v>
      </c>
      <c r="J10" s="99">
        <v>24</v>
      </c>
      <c r="K10" s="99">
        <v>20</v>
      </c>
      <c r="L10" s="99">
        <v>73</v>
      </c>
      <c r="M10" s="12">
        <f t="shared" si="0"/>
        <v>261</v>
      </c>
      <c r="N10" s="100">
        <f t="shared" si="1"/>
        <v>0.37339055793991416</v>
      </c>
      <c r="O10" s="12">
        <f t="shared" si="2"/>
        <v>2</v>
      </c>
      <c r="P10" s="12" t="s">
        <v>24</v>
      </c>
      <c r="Q10" s="24" t="s">
        <v>44</v>
      </c>
    </row>
    <row r="11" spans="1:17" s="88" customFormat="1" ht="21" customHeight="1">
      <c r="A11" s="95" t="s">
        <v>63</v>
      </c>
      <c r="B11" s="50">
        <v>2</v>
      </c>
      <c r="C11" s="50">
        <v>5</v>
      </c>
      <c r="D11" s="50">
        <v>0</v>
      </c>
      <c r="E11" s="50">
        <v>7</v>
      </c>
      <c r="F11" s="50">
        <v>3</v>
      </c>
      <c r="G11" s="50">
        <v>5</v>
      </c>
      <c r="H11" s="50">
        <v>3</v>
      </c>
      <c r="I11" s="50">
        <v>6</v>
      </c>
      <c r="J11" s="50">
        <v>1</v>
      </c>
      <c r="K11" s="50">
        <v>7</v>
      </c>
      <c r="L11" s="50">
        <v>29</v>
      </c>
      <c r="M11" s="91">
        <f t="shared" si="0"/>
        <v>68</v>
      </c>
      <c r="N11" s="110">
        <f t="shared" si="1"/>
        <v>0.09728183118741059</v>
      </c>
      <c r="O11" s="91">
        <f t="shared" si="2"/>
        <v>9</v>
      </c>
      <c r="P11" s="91" t="s">
        <v>35</v>
      </c>
      <c r="Q11" s="26" t="s">
        <v>29</v>
      </c>
    </row>
    <row r="12" spans="1:17" s="88" customFormat="1" ht="21" customHeight="1">
      <c r="A12" s="105" t="s">
        <v>64</v>
      </c>
      <c r="B12" s="19">
        <v>6</v>
      </c>
      <c r="C12" s="19">
        <v>5</v>
      </c>
      <c r="D12" s="19">
        <v>3</v>
      </c>
      <c r="E12" s="19">
        <v>8</v>
      </c>
      <c r="F12" s="19">
        <v>2</v>
      </c>
      <c r="G12" s="19">
        <v>4</v>
      </c>
      <c r="H12" s="19">
        <v>3</v>
      </c>
      <c r="I12" s="19">
        <v>4</v>
      </c>
      <c r="J12" s="19">
        <v>2</v>
      </c>
      <c r="K12" s="19">
        <v>12</v>
      </c>
      <c r="L12" s="19">
        <v>47</v>
      </c>
      <c r="M12" s="104">
        <f t="shared" si="0"/>
        <v>96</v>
      </c>
      <c r="N12" s="34">
        <f t="shared" si="1"/>
        <v>0.13733905579399142</v>
      </c>
      <c r="O12" s="104">
        <f t="shared" si="2"/>
        <v>8</v>
      </c>
      <c r="P12" s="104" t="s">
        <v>35</v>
      </c>
      <c r="Q12" s="53" t="s">
        <v>60</v>
      </c>
    </row>
    <row r="13" spans="1:17" s="88" customFormat="1" ht="21" customHeight="1">
      <c r="A13" s="105" t="s">
        <v>65</v>
      </c>
      <c r="B13" s="19">
        <v>3</v>
      </c>
      <c r="C13" s="19">
        <v>4</v>
      </c>
      <c r="D13" s="19">
        <v>3</v>
      </c>
      <c r="E13" s="19">
        <v>6</v>
      </c>
      <c r="F13" s="19">
        <v>10</v>
      </c>
      <c r="G13" s="19">
        <v>3</v>
      </c>
      <c r="H13" s="19">
        <v>1</v>
      </c>
      <c r="I13" s="19">
        <v>8</v>
      </c>
      <c r="J13" s="19">
        <v>2</v>
      </c>
      <c r="K13" s="19">
        <v>4</v>
      </c>
      <c r="L13" s="19">
        <v>20</v>
      </c>
      <c r="M13" s="104">
        <f t="shared" si="0"/>
        <v>64</v>
      </c>
      <c r="N13" s="34">
        <f t="shared" si="1"/>
        <v>0.09155937052932761</v>
      </c>
      <c r="O13" s="104">
        <f t="shared" si="2"/>
        <v>10</v>
      </c>
      <c r="P13" s="104" t="s">
        <v>35</v>
      </c>
      <c r="Q13" s="53" t="s">
        <v>60</v>
      </c>
    </row>
    <row r="14" spans="1:17" s="88" customFormat="1" ht="21" customHeight="1">
      <c r="A14" s="84" t="s">
        <v>66</v>
      </c>
      <c r="B14" s="43">
        <v>35</v>
      </c>
      <c r="C14" s="43">
        <v>18</v>
      </c>
      <c r="D14" s="43">
        <v>11</v>
      </c>
      <c r="E14" s="43">
        <v>15</v>
      </c>
      <c r="F14" s="43">
        <v>29</v>
      </c>
      <c r="G14" s="43">
        <v>9</v>
      </c>
      <c r="H14" s="43">
        <v>9</v>
      </c>
      <c r="I14" s="43">
        <v>17</v>
      </c>
      <c r="J14" s="43">
        <v>19</v>
      </c>
      <c r="K14" s="43">
        <v>33</v>
      </c>
      <c r="L14" s="43">
        <v>51</v>
      </c>
      <c r="M14" s="90">
        <f t="shared" si="0"/>
        <v>246</v>
      </c>
      <c r="N14" s="46">
        <f t="shared" si="1"/>
        <v>0.351931330472103</v>
      </c>
      <c r="O14" s="90">
        <f t="shared" si="2"/>
        <v>4</v>
      </c>
      <c r="P14" s="90" t="s">
        <v>24</v>
      </c>
      <c r="Q14" s="73" t="s">
        <v>41</v>
      </c>
    </row>
    <row r="15" spans="1:17" s="88" customFormat="1" ht="21" customHeight="1">
      <c r="A15" s="65" t="s">
        <v>67</v>
      </c>
      <c r="B15" s="107">
        <v>7</v>
      </c>
      <c r="C15" s="107">
        <v>18</v>
      </c>
      <c r="D15" s="107">
        <v>4</v>
      </c>
      <c r="E15" s="107">
        <v>14</v>
      </c>
      <c r="F15" s="107">
        <v>8</v>
      </c>
      <c r="G15" s="107">
        <v>2</v>
      </c>
      <c r="H15" s="107">
        <v>2</v>
      </c>
      <c r="I15" s="107">
        <v>17</v>
      </c>
      <c r="J15" s="107">
        <v>4</v>
      </c>
      <c r="K15" s="107">
        <v>48</v>
      </c>
      <c r="L15" s="107">
        <v>35</v>
      </c>
      <c r="M15" s="25">
        <f t="shared" si="0"/>
        <v>159</v>
      </c>
      <c r="N15" s="87">
        <f t="shared" si="1"/>
        <v>0.22746781115879827</v>
      </c>
      <c r="O15" s="25">
        <f t="shared" si="2"/>
        <v>6</v>
      </c>
      <c r="P15" s="25" t="s">
        <v>35</v>
      </c>
      <c r="Q15" s="42" t="s">
        <v>31</v>
      </c>
    </row>
    <row r="16" spans="1:17" ht="15">
      <c r="A16" s="17" t="s">
        <v>54</v>
      </c>
      <c r="B16" s="108">
        <f aca="true" t="shared" si="3" ref="B16:M16">SUM(B6:B15)</f>
        <v>190</v>
      </c>
      <c r="C16" s="108">
        <f t="shared" si="3"/>
        <v>190</v>
      </c>
      <c r="D16" s="108">
        <f t="shared" si="3"/>
        <v>85</v>
      </c>
      <c r="E16" s="108">
        <f t="shared" si="3"/>
        <v>100</v>
      </c>
      <c r="F16" s="108">
        <f t="shared" si="3"/>
        <v>150</v>
      </c>
      <c r="G16" s="108">
        <f t="shared" si="3"/>
        <v>55</v>
      </c>
      <c r="H16" s="108">
        <f t="shared" si="3"/>
        <v>75</v>
      </c>
      <c r="I16" s="108">
        <f t="shared" si="3"/>
        <v>90</v>
      </c>
      <c r="J16" s="108">
        <f t="shared" si="3"/>
        <v>135</v>
      </c>
      <c r="K16" s="108">
        <f t="shared" si="3"/>
        <v>245</v>
      </c>
      <c r="L16" s="108">
        <f t="shared" si="3"/>
        <v>450</v>
      </c>
      <c r="M16" s="108">
        <f t="shared" si="3"/>
        <v>1765</v>
      </c>
      <c r="N16" s="41"/>
      <c r="O16" s="38"/>
      <c r="P16" s="38"/>
      <c r="Q16" s="62"/>
    </row>
    <row r="17" spans="1:17" ht="15">
      <c r="A17" s="17" t="s">
        <v>55</v>
      </c>
      <c r="B17" s="108">
        <f aca="true" t="shared" si="4" ref="B17:M17">B16/5</f>
        <v>38</v>
      </c>
      <c r="C17" s="108">
        <f t="shared" si="4"/>
        <v>38</v>
      </c>
      <c r="D17" s="108">
        <f t="shared" si="4"/>
        <v>17</v>
      </c>
      <c r="E17" s="108">
        <f t="shared" si="4"/>
        <v>20</v>
      </c>
      <c r="F17" s="108">
        <f t="shared" si="4"/>
        <v>30</v>
      </c>
      <c r="G17" s="108">
        <f t="shared" si="4"/>
        <v>11</v>
      </c>
      <c r="H17" s="108">
        <f t="shared" si="4"/>
        <v>15</v>
      </c>
      <c r="I17" s="108">
        <f t="shared" si="4"/>
        <v>18</v>
      </c>
      <c r="J17" s="108">
        <f t="shared" si="4"/>
        <v>27</v>
      </c>
      <c r="K17" s="108">
        <f t="shared" si="4"/>
        <v>49</v>
      </c>
      <c r="L17" s="108">
        <f t="shared" si="4"/>
        <v>90</v>
      </c>
      <c r="M17" s="108">
        <f t="shared" si="4"/>
        <v>353</v>
      </c>
      <c r="N17" s="69"/>
      <c r="Q17" s="70"/>
    </row>
    <row r="18" spans="1:17" ht="15">
      <c r="A18" s="17"/>
      <c r="B18" s="108">
        <f aca="true" t="shared" si="5" ref="B18:M18">IF((((B3-B4)-B5)&lt;&gt;B17),"Erro","")</f>
      </c>
      <c r="C18" s="108">
        <f t="shared" si="5"/>
      </c>
      <c r="D18" s="108">
        <f t="shared" si="5"/>
      </c>
      <c r="E18" s="108">
        <f t="shared" si="5"/>
      </c>
      <c r="F18" s="108">
        <f t="shared" si="5"/>
      </c>
      <c r="G18" s="108">
        <f t="shared" si="5"/>
      </c>
      <c r="H18" s="108">
        <f t="shared" si="5"/>
      </c>
      <c r="I18" s="108">
        <f t="shared" si="5"/>
      </c>
      <c r="J18" s="108">
        <f t="shared" si="5"/>
      </c>
      <c r="K18" s="108">
        <f t="shared" si="5"/>
      </c>
      <c r="L18" s="108">
        <f t="shared" si="5"/>
      </c>
      <c r="M18" s="108">
        <f t="shared" si="5"/>
      </c>
      <c r="N18" s="69"/>
      <c r="O18" s="55"/>
      <c r="P18" s="55"/>
      <c r="Q18" s="18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8515625" defaultRowHeight="15" customHeight="1"/>
  <cols>
    <col min="1" max="1" width="43.28125" style="0" customWidth="1"/>
    <col min="2" max="12" width="10.421875" style="0" customWidth="1"/>
    <col min="13" max="13" width="15.00390625" style="0" customWidth="1"/>
    <col min="14" max="14" width="17.140625" style="0" customWidth="1"/>
    <col min="15" max="15" width="10.7109375" style="0" customWidth="1"/>
    <col min="16" max="16" width="13.421875" style="0" customWidth="1"/>
  </cols>
  <sheetData>
    <row r="1" spans="1:13" ht="30" customHeight="1">
      <c r="A1" s="56" t="s">
        <v>68</v>
      </c>
      <c r="B1" s="56" t="s">
        <v>1</v>
      </c>
      <c r="C1" s="56" t="s">
        <v>2</v>
      </c>
      <c r="D1" s="78" t="s">
        <v>3</v>
      </c>
      <c r="E1" s="78" t="s">
        <v>4</v>
      </c>
      <c r="F1" s="56" t="s">
        <v>5</v>
      </c>
      <c r="G1" s="56" t="s">
        <v>6</v>
      </c>
      <c r="H1" s="78" t="s">
        <v>7</v>
      </c>
      <c r="I1" s="78" t="s">
        <v>8</v>
      </c>
      <c r="J1" s="78" t="s">
        <v>9</v>
      </c>
      <c r="K1" s="56" t="s">
        <v>10</v>
      </c>
      <c r="L1" s="78" t="s">
        <v>12</v>
      </c>
      <c r="M1" s="69"/>
    </row>
    <row r="2" spans="1:13" ht="21" customHeight="1">
      <c r="A2" s="51" t="s">
        <v>13</v>
      </c>
      <c r="B2" s="49">
        <v>1108</v>
      </c>
      <c r="C2" s="49">
        <v>1885</v>
      </c>
      <c r="D2" s="93">
        <v>592</v>
      </c>
      <c r="E2" s="49">
        <v>519</v>
      </c>
      <c r="F2" s="49">
        <v>975</v>
      </c>
      <c r="G2" s="49">
        <v>668</v>
      </c>
      <c r="H2" s="49">
        <v>858</v>
      </c>
      <c r="I2" s="49">
        <v>818</v>
      </c>
      <c r="J2" s="49">
        <v>571</v>
      </c>
      <c r="K2" s="49">
        <v>1503</v>
      </c>
      <c r="L2" s="93">
        <f aca="true" t="shared" si="0" ref="L2:L16">SUM(B2:K2)</f>
        <v>9497</v>
      </c>
      <c r="M2" s="69"/>
    </row>
    <row r="3" spans="1:16" ht="21" customHeight="1">
      <c r="A3" s="51" t="s">
        <v>14</v>
      </c>
      <c r="B3" s="49">
        <v>178</v>
      </c>
      <c r="C3" s="49">
        <v>137</v>
      </c>
      <c r="D3" s="93">
        <v>170</v>
      </c>
      <c r="E3" s="93">
        <v>76</v>
      </c>
      <c r="F3" s="49">
        <v>53</v>
      </c>
      <c r="G3" s="49">
        <v>214</v>
      </c>
      <c r="H3" s="93">
        <v>392</v>
      </c>
      <c r="I3" s="93">
        <v>64</v>
      </c>
      <c r="J3" s="93">
        <v>44</v>
      </c>
      <c r="K3" s="93">
        <v>248</v>
      </c>
      <c r="L3" s="93">
        <f t="shared" si="0"/>
        <v>1576</v>
      </c>
      <c r="M3" s="60">
        <f>(L2-L3)/L2</f>
        <v>0.834052858797515</v>
      </c>
      <c r="N3" s="3" t="s">
        <v>15</v>
      </c>
      <c r="O3" s="55"/>
      <c r="P3" s="55"/>
    </row>
    <row r="4" spans="1:16" ht="21" customHeight="1">
      <c r="A4" s="51" t="s">
        <v>16</v>
      </c>
      <c r="B4" s="49">
        <v>52</v>
      </c>
      <c r="C4" s="49">
        <v>19</v>
      </c>
      <c r="D4" s="93">
        <v>69</v>
      </c>
      <c r="E4" s="93">
        <v>12</v>
      </c>
      <c r="F4" s="49">
        <v>10</v>
      </c>
      <c r="G4" s="49">
        <v>22</v>
      </c>
      <c r="H4" s="93">
        <v>36</v>
      </c>
      <c r="I4" s="93">
        <v>7</v>
      </c>
      <c r="J4" s="93">
        <v>20</v>
      </c>
      <c r="K4" s="93">
        <v>16</v>
      </c>
      <c r="L4" s="93">
        <f t="shared" si="0"/>
        <v>263</v>
      </c>
      <c r="M4" s="47">
        <f>L4/L3</f>
        <v>0.16687817258883247</v>
      </c>
      <c r="N4" s="15" t="s">
        <v>17</v>
      </c>
      <c r="O4" s="74"/>
      <c r="P4" s="74"/>
    </row>
    <row r="5" spans="1:16" ht="21" customHeight="1">
      <c r="A5" s="51" t="s">
        <v>18</v>
      </c>
      <c r="B5" s="49">
        <v>2</v>
      </c>
      <c r="C5" s="49">
        <v>0</v>
      </c>
      <c r="D5" s="93">
        <v>6</v>
      </c>
      <c r="E5" s="93">
        <v>0</v>
      </c>
      <c r="F5" s="49">
        <v>0</v>
      </c>
      <c r="G5" s="49">
        <v>0</v>
      </c>
      <c r="H5" s="93">
        <v>0</v>
      </c>
      <c r="I5" s="93">
        <v>0</v>
      </c>
      <c r="J5" s="93">
        <v>0</v>
      </c>
      <c r="K5" s="93">
        <v>0</v>
      </c>
      <c r="L5" s="93">
        <f t="shared" si="0"/>
        <v>8</v>
      </c>
      <c r="M5" s="29" t="s">
        <v>19</v>
      </c>
      <c r="N5" s="64" t="s">
        <v>20</v>
      </c>
      <c r="O5" s="64" t="s">
        <v>21</v>
      </c>
      <c r="P5" s="64" t="s">
        <v>22</v>
      </c>
    </row>
    <row r="6" spans="1:16" s="88" customFormat="1" ht="21" customHeight="1">
      <c r="A6" s="72" t="s">
        <v>69</v>
      </c>
      <c r="B6" s="8">
        <v>82</v>
      </c>
      <c r="C6" s="8">
        <v>56</v>
      </c>
      <c r="D6" s="8">
        <v>53</v>
      </c>
      <c r="E6" s="8">
        <v>59</v>
      </c>
      <c r="F6" s="8">
        <v>17</v>
      </c>
      <c r="G6" s="8">
        <v>14</v>
      </c>
      <c r="H6" s="8">
        <v>52</v>
      </c>
      <c r="I6" s="8">
        <v>22</v>
      </c>
      <c r="J6" s="8">
        <v>14</v>
      </c>
      <c r="K6" s="8">
        <v>170</v>
      </c>
      <c r="L6" s="12">
        <f t="shared" si="0"/>
        <v>539</v>
      </c>
      <c r="M6" s="100">
        <f aca="true" t="shared" si="1" ref="M6:M16">L6/$L$2</f>
        <v>0.056754764662525006</v>
      </c>
      <c r="N6" s="12">
        <f aca="true" t="shared" si="2" ref="N6:N16">RANK(M6,$M$6:$M$16)</f>
        <v>8</v>
      </c>
      <c r="O6" s="12" t="s">
        <v>35</v>
      </c>
      <c r="P6" s="24" t="s">
        <v>39</v>
      </c>
    </row>
    <row r="7" spans="1:16" s="88" customFormat="1" ht="21" customHeight="1">
      <c r="A7" s="68" t="s">
        <v>70</v>
      </c>
      <c r="B7" s="63">
        <v>117</v>
      </c>
      <c r="C7" s="63">
        <v>55</v>
      </c>
      <c r="D7" s="63">
        <v>70</v>
      </c>
      <c r="E7" s="63">
        <v>41</v>
      </c>
      <c r="F7" s="63">
        <v>29</v>
      </c>
      <c r="G7" s="63">
        <v>23</v>
      </c>
      <c r="H7" s="63">
        <v>56</v>
      </c>
      <c r="I7" s="63">
        <v>26</v>
      </c>
      <c r="J7" s="63">
        <v>11</v>
      </c>
      <c r="K7" s="63">
        <v>217</v>
      </c>
      <c r="L7" s="91">
        <f t="shared" si="0"/>
        <v>645</v>
      </c>
      <c r="M7" s="110">
        <f t="shared" si="1"/>
        <v>0.06791618405812362</v>
      </c>
      <c r="N7" s="91">
        <f t="shared" si="2"/>
        <v>6</v>
      </c>
      <c r="O7" s="91" t="s">
        <v>35</v>
      </c>
      <c r="P7" s="26" t="s">
        <v>29</v>
      </c>
    </row>
    <row r="8" spans="1:16" s="88" customFormat="1" ht="21" customHeight="1">
      <c r="A8" s="35" t="s">
        <v>71</v>
      </c>
      <c r="B8" s="96">
        <v>52</v>
      </c>
      <c r="C8" s="96">
        <v>83</v>
      </c>
      <c r="D8" s="96">
        <v>38</v>
      </c>
      <c r="E8" s="96">
        <v>25</v>
      </c>
      <c r="F8" s="96">
        <v>16</v>
      </c>
      <c r="G8" s="96">
        <v>178</v>
      </c>
      <c r="H8" s="96">
        <v>311</v>
      </c>
      <c r="I8" s="96">
        <v>39</v>
      </c>
      <c r="J8" s="96">
        <v>9</v>
      </c>
      <c r="K8" s="96">
        <v>33</v>
      </c>
      <c r="L8" s="61">
        <f t="shared" si="0"/>
        <v>784</v>
      </c>
      <c r="M8" s="80">
        <f t="shared" si="1"/>
        <v>0.08255238496367275</v>
      </c>
      <c r="N8" s="61">
        <f t="shared" si="2"/>
        <v>4</v>
      </c>
      <c r="O8" s="61" t="s">
        <v>24</v>
      </c>
      <c r="P8" s="59" t="s">
        <v>36</v>
      </c>
    </row>
    <row r="9" spans="1:16" s="88" customFormat="1" ht="21" customHeight="1">
      <c r="A9" s="82" t="s">
        <v>72</v>
      </c>
      <c r="B9" s="45">
        <v>63</v>
      </c>
      <c r="C9" s="45">
        <v>32</v>
      </c>
      <c r="D9" s="45">
        <v>62</v>
      </c>
      <c r="E9" s="45">
        <v>35</v>
      </c>
      <c r="F9" s="45">
        <v>25</v>
      </c>
      <c r="G9" s="45">
        <v>14</v>
      </c>
      <c r="H9" s="45">
        <v>29</v>
      </c>
      <c r="I9" s="45">
        <v>24</v>
      </c>
      <c r="J9" s="45">
        <v>13</v>
      </c>
      <c r="K9" s="45">
        <v>167</v>
      </c>
      <c r="L9" s="7">
        <f t="shared" si="0"/>
        <v>464</v>
      </c>
      <c r="M9" s="23">
        <f t="shared" si="1"/>
        <v>0.04885753395809203</v>
      </c>
      <c r="N9" s="7">
        <f t="shared" si="2"/>
        <v>9</v>
      </c>
      <c r="O9" s="7" t="s">
        <v>35</v>
      </c>
      <c r="P9" s="44" t="s">
        <v>33</v>
      </c>
    </row>
    <row r="10" spans="1:16" s="88" customFormat="1" ht="21" customHeight="1">
      <c r="A10" s="58" t="s">
        <v>73</v>
      </c>
      <c r="B10" s="79">
        <v>52</v>
      </c>
      <c r="C10" s="79">
        <v>72</v>
      </c>
      <c r="D10" s="79">
        <v>51</v>
      </c>
      <c r="E10" s="79">
        <v>29</v>
      </c>
      <c r="F10" s="79">
        <v>41</v>
      </c>
      <c r="G10" s="79">
        <v>173</v>
      </c>
      <c r="H10" s="79">
        <v>326</v>
      </c>
      <c r="I10" s="79">
        <v>39</v>
      </c>
      <c r="J10" s="79">
        <v>9</v>
      </c>
      <c r="K10" s="79">
        <v>77</v>
      </c>
      <c r="L10" s="90">
        <f t="shared" si="0"/>
        <v>869</v>
      </c>
      <c r="M10" s="46">
        <f t="shared" si="1"/>
        <v>0.09150257976203012</v>
      </c>
      <c r="N10" s="90">
        <f t="shared" si="2"/>
        <v>1</v>
      </c>
      <c r="O10" s="90" t="s">
        <v>24</v>
      </c>
      <c r="P10" s="73" t="s">
        <v>41</v>
      </c>
    </row>
    <row r="11" spans="1:16" s="88" customFormat="1" ht="21" customHeight="1">
      <c r="A11" s="35" t="s">
        <v>74</v>
      </c>
      <c r="B11" s="96">
        <v>16</v>
      </c>
      <c r="C11" s="96">
        <v>13</v>
      </c>
      <c r="D11" s="96">
        <v>14</v>
      </c>
      <c r="E11" s="96">
        <v>12</v>
      </c>
      <c r="F11" s="96">
        <v>10</v>
      </c>
      <c r="G11" s="96">
        <v>8</v>
      </c>
      <c r="H11" s="96">
        <v>10</v>
      </c>
      <c r="I11" s="96">
        <v>4</v>
      </c>
      <c r="J11" s="96">
        <v>6</v>
      </c>
      <c r="K11" s="96">
        <v>23</v>
      </c>
      <c r="L11" s="61">
        <f t="shared" si="0"/>
        <v>116</v>
      </c>
      <c r="M11" s="80">
        <f t="shared" si="1"/>
        <v>0.012214383489523008</v>
      </c>
      <c r="N11" s="61">
        <f t="shared" si="2"/>
        <v>11</v>
      </c>
      <c r="O11" s="61" t="s">
        <v>35</v>
      </c>
      <c r="P11" s="59" t="s">
        <v>36</v>
      </c>
    </row>
    <row r="12" spans="1:16" s="88" customFormat="1" ht="21" customHeight="1">
      <c r="A12" s="35" t="s">
        <v>75</v>
      </c>
      <c r="B12" s="96">
        <v>33</v>
      </c>
      <c r="C12" s="96">
        <v>21</v>
      </c>
      <c r="D12" s="96">
        <v>29</v>
      </c>
      <c r="E12" s="96">
        <v>18</v>
      </c>
      <c r="F12" s="96">
        <v>4</v>
      </c>
      <c r="G12" s="96">
        <v>3</v>
      </c>
      <c r="H12" s="96">
        <v>12</v>
      </c>
      <c r="I12" s="96">
        <v>9</v>
      </c>
      <c r="J12" s="96">
        <v>5</v>
      </c>
      <c r="K12" s="96">
        <v>137</v>
      </c>
      <c r="L12" s="61">
        <f t="shared" si="0"/>
        <v>271</v>
      </c>
      <c r="M12" s="80">
        <f t="shared" si="1"/>
        <v>0.028535326945351165</v>
      </c>
      <c r="N12" s="61">
        <f t="shared" si="2"/>
        <v>10</v>
      </c>
      <c r="O12" s="61" t="s">
        <v>35</v>
      </c>
      <c r="P12" s="59" t="s">
        <v>36</v>
      </c>
    </row>
    <row r="13" spans="1:16" s="88" customFormat="1" ht="21" customHeight="1">
      <c r="A13" s="54" t="s">
        <v>76</v>
      </c>
      <c r="B13" s="48">
        <v>42</v>
      </c>
      <c r="C13" s="48">
        <v>82</v>
      </c>
      <c r="D13" s="48">
        <v>44</v>
      </c>
      <c r="E13" s="48">
        <v>21</v>
      </c>
      <c r="F13" s="48">
        <v>18</v>
      </c>
      <c r="G13" s="48">
        <v>190</v>
      </c>
      <c r="H13" s="48">
        <v>295</v>
      </c>
      <c r="I13" s="48">
        <v>32</v>
      </c>
      <c r="J13" s="48">
        <v>18</v>
      </c>
      <c r="K13" s="48">
        <v>44</v>
      </c>
      <c r="L13" s="33">
        <f t="shared" si="0"/>
        <v>786</v>
      </c>
      <c r="M13" s="92">
        <f t="shared" si="1"/>
        <v>0.08276297778245761</v>
      </c>
      <c r="N13" s="33">
        <f t="shared" si="2"/>
        <v>3</v>
      </c>
      <c r="O13" s="33" t="s">
        <v>24</v>
      </c>
      <c r="P13" s="103" t="s">
        <v>25</v>
      </c>
    </row>
    <row r="14" spans="1:16" s="88" customFormat="1" ht="21" customHeight="1">
      <c r="A14" s="106" t="s">
        <v>77</v>
      </c>
      <c r="B14" s="102">
        <v>40</v>
      </c>
      <c r="C14" s="102">
        <v>70</v>
      </c>
      <c r="D14" s="102">
        <v>37</v>
      </c>
      <c r="E14" s="102">
        <v>38</v>
      </c>
      <c r="F14" s="102">
        <v>18</v>
      </c>
      <c r="G14" s="102">
        <v>174</v>
      </c>
      <c r="H14" s="102">
        <v>356</v>
      </c>
      <c r="I14" s="102">
        <v>34</v>
      </c>
      <c r="J14" s="102">
        <v>11</v>
      </c>
      <c r="K14" s="102">
        <v>37</v>
      </c>
      <c r="L14" s="4">
        <f t="shared" si="0"/>
        <v>815</v>
      </c>
      <c r="M14" s="36">
        <f t="shared" si="1"/>
        <v>0.08581657365483837</v>
      </c>
      <c r="N14" s="4">
        <f t="shared" si="2"/>
        <v>2</v>
      </c>
      <c r="O14" s="4" t="s">
        <v>24</v>
      </c>
      <c r="P14" s="9" t="s">
        <v>49</v>
      </c>
    </row>
    <row r="15" spans="1:16" s="88" customFormat="1" ht="21" customHeight="1">
      <c r="A15" s="82" t="s">
        <v>78</v>
      </c>
      <c r="B15" s="45">
        <v>35</v>
      </c>
      <c r="C15" s="45">
        <v>58</v>
      </c>
      <c r="D15" s="45">
        <v>27</v>
      </c>
      <c r="E15" s="45">
        <v>9</v>
      </c>
      <c r="F15" s="45">
        <v>13</v>
      </c>
      <c r="G15" s="45">
        <v>167</v>
      </c>
      <c r="H15" s="45">
        <v>290</v>
      </c>
      <c r="I15" s="45">
        <v>32</v>
      </c>
      <c r="J15" s="45">
        <v>8</v>
      </c>
      <c r="K15" s="45">
        <v>27</v>
      </c>
      <c r="L15" s="7">
        <f t="shared" si="0"/>
        <v>666</v>
      </c>
      <c r="M15" s="23">
        <f t="shared" si="1"/>
        <v>0.07012740865536485</v>
      </c>
      <c r="N15" s="7">
        <f t="shared" si="2"/>
        <v>5</v>
      </c>
      <c r="O15" s="7" t="s">
        <v>24</v>
      </c>
      <c r="P15" s="44" t="s">
        <v>33</v>
      </c>
    </row>
    <row r="16" spans="1:16" s="88" customFormat="1" ht="21" customHeight="1">
      <c r="A16" s="27" t="s">
        <v>79</v>
      </c>
      <c r="B16" s="52">
        <v>88</v>
      </c>
      <c r="C16" s="52">
        <v>48</v>
      </c>
      <c r="D16" s="52">
        <v>50</v>
      </c>
      <c r="E16" s="52">
        <v>33</v>
      </c>
      <c r="F16" s="52">
        <v>24</v>
      </c>
      <c r="G16" s="52">
        <v>16</v>
      </c>
      <c r="H16" s="52">
        <v>43</v>
      </c>
      <c r="I16" s="52">
        <v>24</v>
      </c>
      <c r="J16" s="52">
        <v>16</v>
      </c>
      <c r="K16" s="52">
        <v>228</v>
      </c>
      <c r="L16" s="25">
        <f t="shared" si="0"/>
        <v>570</v>
      </c>
      <c r="M16" s="87">
        <f t="shared" si="1"/>
        <v>0.06001895335369064</v>
      </c>
      <c r="N16" s="25">
        <f t="shared" si="2"/>
        <v>7</v>
      </c>
      <c r="O16" s="25" t="s">
        <v>35</v>
      </c>
      <c r="P16" s="42" t="s">
        <v>31</v>
      </c>
    </row>
    <row r="17" spans="1:16" ht="15">
      <c r="A17" s="17" t="s">
        <v>54</v>
      </c>
      <c r="B17" s="108">
        <f aca="true" t="shared" si="3" ref="B17:L17">SUM(B6:B16)</f>
        <v>620</v>
      </c>
      <c r="C17" s="108">
        <f t="shared" si="3"/>
        <v>590</v>
      </c>
      <c r="D17" s="108">
        <f t="shared" si="3"/>
        <v>475</v>
      </c>
      <c r="E17" s="108">
        <f t="shared" si="3"/>
        <v>320</v>
      </c>
      <c r="F17" s="108">
        <f t="shared" si="3"/>
        <v>215</v>
      </c>
      <c r="G17" s="108">
        <f t="shared" si="3"/>
        <v>960</v>
      </c>
      <c r="H17" s="108">
        <f t="shared" si="3"/>
        <v>1780</v>
      </c>
      <c r="I17" s="108">
        <f t="shared" si="3"/>
        <v>285</v>
      </c>
      <c r="J17" s="108">
        <f t="shared" si="3"/>
        <v>120</v>
      </c>
      <c r="K17" s="108">
        <f t="shared" si="3"/>
        <v>1160</v>
      </c>
      <c r="L17" s="108">
        <f t="shared" si="3"/>
        <v>6525</v>
      </c>
      <c r="M17" s="41"/>
      <c r="N17" s="38"/>
      <c r="O17" s="38"/>
      <c r="P17" s="38"/>
    </row>
    <row r="18" spans="1:13" ht="15">
      <c r="A18" s="17" t="s">
        <v>55</v>
      </c>
      <c r="B18" s="108">
        <f aca="true" t="shared" si="4" ref="B18:L18">B17/5</f>
        <v>124</v>
      </c>
      <c r="C18" s="108">
        <f t="shared" si="4"/>
        <v>118</v>
      </c>
      <c r="D18" s="108">
        <f t="shared" si="4"/>
        <v>95</v>
      </c>
      <c r="E18" s="108">
        <f t="shared" si="4"/>
        <v>64</v>
      </c>
      <c r="F18" s="108">
        <f t="shared" si="4"/>
        <v>43</v>
      </c>
      <c r="G18" s="108">
        <f t="shared" si="4"/>
        <v>192</v>
      </c>
      <c r="H18" s="108">
        <f t="shared" si="4"/>
        <v>356</v>
      </c>
      <c r="I18" s="108">
        <f t="shared" si="4"/>
        <v>57</v>
      </c>
      <c r="J18" s="108">
        <f t="shared" si="4"/>
        <v>24</v>
      </c>
      <c r="K18" s="108">
        <f t="shared" si="4"/>
        <v>232</v>
      </c>
      <c r="L18" s="108">
        <f t="shared" si="4"/>
        <v>1305</v>
      </c>
      <c r="M18" s="69"/>
    </row>
    <row r="19" spans="1:13" ht="15">
      <c r="A19" s="17"/>
      <c r="B19" s="108">
        <f aca="true" t="shared" si="5" ref="B19:K19">IF((((B3-B4)-B5)&lt;&gt;B18),"Erro","")</f>
      </c>
      <c r="C19" s="108">
        <f t="shared" si="5"/>
      </c>
      <c r="D19" s="108">
        <f t="shared" si="5"/>
      </c>
      <c r="E19" s="108">
        <f t="shared" si="5"/>
      </c>
      <c r="F19" s="108">
        <f t="shared" si="5"/>
      </c>
      <c r="G19" s="108">
        <f t="shared" si="5"/>
      </c>
      <c r="H19" s="108">
        <f t="shared" si="5"/>
      </c>
      <c r="I19" s="108">
        <f t="shared" si="5"/>
      </c>
      <c r="J19" s="108">
        <f t="shared" si="5"/>
      </c>
      <c r="K19" s="108">
        <f t="shared" si="5"/>
      </c>
      <c r="L19" s="108"/>
      <c r="M19" s="69"/>
    </row>
    <row r="20" spans="1:13" ht="15">
      <c r="A20" s="1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6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MAICON ANTONIO PAIM</dc:creator>
  <cp:keywords/>
  <dc:description/>
  <cp:lastModifiedBy>Maicon</cp:lastModifiedBy>
  <dcterms:created xsi:type="dcterms:W3CDTF">2013-12-06T10:33:46Z</dcterms:created>
  <dcterms:modified xsi:type="dcterms:W3CDTF">2013-12-06T10:34:01Z</dcterms:modified>
  <cp:category/>
  <cp:version/>
  <cp:contentType/>
  <cp:contentStatus/>
</cp:coreProperties>
</file>