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80"/>
  </bookViews>
  <sheets>
    <sheet name="Alinhamento" sheetId="1" r:id="rId1"/>
    <sheet name="Cenários" sheetId="2" r:id="rId2"/>
    <sheet name="Oportunidades" sheetId="3" r:id="rId3"/>
    <sheet name="Ameaças" sheetId="4" r:id="rId4"/>
    <sheet name="Forças" sheetId="5" r:id="rId5"/>
    <sheet name="Fraquezas" sheetId="6" r:id="rId6"/>
    <sheet name="Matriz" sheetId="7" r:id="rId7"/>
    <sheet name="Densidade dos quadrantes" sheetId="8" r:id="rId8"/>
    <sheet name="Gráficos" sheetId="9" r:id="rId9"/>
    <sheet name="Posicionamento Estratégico" sheetId="10" r:id="rId10"/>
    <sheet name="Dimensões e Grupo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<sst xmlns="http://schemas.openxmlformats.org/spreadsheetml/2006/main" count="433" uniqueCount="299">
  <si>
    <t>Lei 14.802/24, que institui o Plano Plurianual (PPA) 2024-2027, como as metas do governo federal para o período.</t>
  </si>
  <si>
    <t>Eixos e seus principais desafios</t>
  </si>
  <si>
    <t>Um país democrático, justo, desenvolvido e ambientalmente sustentável, onde todas as pessoas vivam com qualidade, dignidade e respeito às diversidades (Visão de futuro)</t>
  </si>
  <si>
    <t>Desenvolvimento social e garantia de direitos</t>
  </si>
  <si>
    <t>- Combate à pobreza e desigualdades sociais;
- Educação pública de qualidade;
- Qualificação e acesso ao mercado de trabalho decente;
- Prevenção e combate a todas as formas de violência;
- Acesso à cultura, ao esporte e ao lazer;
- Igualdade, respeito à diversidade, acessibilidade e garantia de direitos, dentre outros.</t>
  </si>
  <si>
    <t>Desenvolvimento econômico e sustentabilidade socioambiental e climática</t>
  </si>
  <si>
    <t>- Competitividade e produtividade da economia;
- Crescimento econômico com estabilidade, inclusão social e sustentabilidade ambiental;
- Reindustrialização e agregação de valor de bens e serviços;
- Ambiente de negócios;
- Sustentabilidade ambiental e mudanças climáticas;
- Desenvolvimento científico, tecnológico e inovação;
- Inserção do Brasil na economia verde e digital;
- Redução das desigualdades regionais;
- Economia solidária;
- Desenvolvimento rural, dentre outros.</t>
  </si>
  <si>
    <t>Defesa da democracia e reconstrução do Estado e da soberania</t>
  </si>
  <si>
    <t>- Participação social;
- Transparência das instituições;
- Prevenção e combate à corrupção;
- Recuperação do planejamento e da gestão com participação social;
- Transformação e inclusão digital;
- Cooperação internacional e integração regional, dentre outros, dentre outros.</t>
  </si>
  <si>
    <t>Prioridades e agendas transversais</t>
  </si>
  <si>
    <t>Combate à fome e redução das desigualdades</t>
  </si>
  <si>
    <t>Educação Básica</t>
  </si>
  <si>
    <t>Saúde: atenção primária e especializada</t>
  </si>
  <si>
    <t>Neoindustrialização, trabalho, emprego e renda.</t>
  </si>
  <si>
    <t>Novo Programa de Aceleração do Crescimento (PAC)</t>
  </si>
  <si>
    <t>Combate ao desmatamento e enfrentamento da emergência climática</t>
  </si>
  <si>
    <t>Objetivos (Programas finalísticos - Anexo III)</t>
  </si>
  <si>
    <t>Objetivo específico 0351 - Promover a consolidação e a expansão da infraestrutura física das universidades federais, considerando a acessibilidade e a sustentabilidade.</t>
  </si>
  <si>
    <t>Objetivo específico 0352 - Promover o acesso de estudantes à graduação, em instituições públicas e privadas, buscando a equidade e valorizando a diversidade.</t>
  </si>
  <si>
    <t>Objetivo específico 0353 - Ampliar a taxa de conclusão dos estudantes da graduação, em instituições públicas e privadas, promovendo a permanência, a equidade e valorizando a diversidade.</t>
  </si>
  <si>
    <t>Objetivo específico 0354 - Incentivar o aumento de vagas e a criação de novos cursos médicos nas Universidades Federais, com ênfase em regiões com maior carência de profissionais, otimizando a capacitação dos profissionais em área da saúde em nível de pós-graduação.</t>
  </si>
  <si>
    <t>Objetivo específico 0355 - Fortalecer a produção de pesquisa e inovação nos Hospitais Universitários Federais geridos pela Ebserh.</t>
  </si>
  <si>
    <t>Objetivo específico 0356 - Fortalecer os cenários de prática e o exercício da preceptoria para graduação, pós-graduação e residências em saúde.</t>
  </si>
  <si>
    <t>Objetivo específico 0357 - Apoiar a formação em nível de mestrado para a melhoria e o fortalecimento da ciência, das artes,
da cultura, da tecnologia e da inovação e suas estruturas, incluindo ações indutoras para o enfrentamento das desigualdades regionais e vulnerabilidades sociais para o desenvolvimento sustentável do país.</t>
  </si>
  <si>
    <t>Objetivo específico 0358 - Apoiar a formação em nível de doutorado para a melhoria e fortalecimento da ciência, das artes, da cultura, da tecnologia e da inovação e suas estruturas, incluindo ações indutoras para o enfrentamento das desigualdades regionais e vulnerabilidades sociais para o desenvolvimento sustentável do país.</t>
  </si>
  <si>
    <t>Objetivo específico 0359 - Promover o fortalecimento da internacionalização da educação superior por meio do desenvolvimento de ações que promovam uma perspectiva global, intercultural e de cooperação e que contribuam com a melhoria da qualidade e da relevância do ensino, da pesquisa, da extensão e da inovação desenvolvidas pelas instituições de educação superior (IES).</t>
  </si>
  <si>
    <t>Objetivo específico 0360 - Promover a criação e o fortalecimento de ecossistemas de inovação nas Universidades, com vistas a impulsionar a capacidade de pesquisa, desenvolvimento e empreendedorismo.</t>
  </si>
  <si>
    <t>Novo Plano Nacional de Educação (PNE)*</t>
  </si>
  <si>
    <t>Objetivo 4 - Assegurar que crianças, adolescentes e jovens em idade escolar obrigatória concluam o ensino fundamental e o ensino médio na idade regular, em todas as modalidades educacionais, com inclusão e redução de desigualdades.</t>
  </si>
  <si>
    <t>Objetivo 7 - Promover a educação digital para o uso crítico, reflexivo e ético das tecnologias da informação e da comunicação, para o exercício da cidadania</t>
  </si>
  <si>
    <t>Objetivo 8 - Garantir o acesso, a qualidade da oferta e a permanência em todos os níveis, etapas e modalidades na educação escolar indígena, na educação do campo e na educação escolar quilombola</t>
  </si>
  <si>
    <t>Objetivo 9 - Garantir o acesso, a oferta de atendimento educacional especializado e a aprendizagem dos estudantes público-alvo da educação especial e dos estudantes público-alvo da educação bilíngue de surdos, em todos os níveis, etapas e modalidades</t>
  </si>
  <si>
    <t>Objetivo 13 - Ampliar o acesso, a permanência e a conclusão na graduação, com inclusão e redução de desigualdades</t>
  </si>
  <si>
    <t>Objetivo 14 - Garantir a qualidade de cursos de graduação e instituições de ensino superior</t>
  </si>
  <si>
    <t>Objetivo 15 - Ampliar a formação de mestres e doutores, de forma equitativa e inclusiva, com foco na prospecção e solução dos problemas da sociedade</t>
  </si>
  <si>
    <t>Objetivo 16 - Garantir formação e condições de trabalho adequadas aos profissionais da educação básica</t>
  </si>
  <si>
    <t>Objetivo 17 - Assegurar a participação social no planejamento e gestão educacional</t>
  </si>
  <si>
    <t>Política Nacional do Meio Ambiente</t>
  </si>
  <si>
    <t>I - à compatibilização do desenvolvimento econômico-social com a preservação da qualidade do meio ambiente e do equilíbrio ecológico;
II - à definição de áreas prioritárias de ação governamental relativa à qualidade e ao equilíbrio ecológico, atendendo aos interesses da União, dos Estados, do Distrito Federal, dos Territórios e dos Municípios; (Vide decreto nº 5.975, de 2006)
III - ao estabelecimento de critérios e padrões de qualidade ambiental e de normas relativas ao uso e manejo de recursos ambientais;
IV - ao desenvolvimento de pesquisas e de tecnologias nacionais orientadas para o uso racional de recursos ambientais;
V - à difusão de tecnologias de manejo do meio ambiente, à divulgação de dados e informações ambientais e à formação de uma consciência pública sobre a necessidade de preservação da qualidade ambiental e do equilíbrio ecológico;
VI - à preservação e restauração dos recursos ambientais com vistas à sua utilização racional e disponibilidade permanente, concorrendo para a manutenção do equilíbrio ecológico propício à vida;
VII - à imposição, ao poluidor e ao predador, da obrigação de recuperar e/ou indenizar os danos causados e, ao usuário, da contribuição pela utilização de recursos ambientais com fins econômicos.</t>
  </si>
  <si>
    <t>DECRETO Nº 9.203, DE 22 DE NOVEMBRO DE 2017 - Dispõe sobre a política de governança da administração pública federal direta, autárquica e fundacional.</t>
  </si>
  <si>
    <t>Art. 17. A alta administração das organizações da administração pública federal direta, autárquica e fundacional deverá estabelecer, manter, monitorar e aprimorar sistema de gestão de riscos e controles internos com vistas à identificação, à avaliação, ao tratamento, ao monitoramento e à análise crítica de riscos que possam impactar a implementação da estratégia e a consecução dos objetivos da organização no cumprimento da sua missão institucional, observados os seguintes princípios:</t>
  </si>
  <si>
    <t>I - implementação e aplicação de forma sistemática, estruturada, oportuna e documentada, subordinada ao interesse público;
II - integração da gestão de riscos ao processo de planejamento estratégico e aos seus desdobramentos, às atividades, aos processos de trabalho e aos projetos em todos os níveis da organização, relevantes para a execução da estratégia e o alcance dos objetivos institucionais;
III - estabelecimento de controles internos proporcionais aos riscos, de maneira a considerar suas causas, fontes, consequências e impactos, observada a relação custo-benefício; e
IV - utilização dos resultados da gestão de riscos para apoio à melhoria contínua do desempenho e dos processos de gerenciamento de risco, controle e governança.</t>
  </si>
  <si>
    <t>Art. 18 A auditoria interna governamental deverá adicionar valor e melhorar as operações das organizações para o alcance de seus objetivos, mediante a abordagem sistemática e disciplinada para avaliar e melhorar a eficácia dos processos de gerenciamento de riscos, dos controles e da governança, por meio da:</t>
  </si>
  <si>
    <t>I - realização de trabalhos de avaliação e consultoria de forma independente, segundo os padrões de auditoria e ética profissional reconhecidos internacionalmente;
II - adoção de abordagem baseada em risco para o planejamento de suas atividades e para a definição do escopo, da natureza, da época e da extensão dos procedimentos de auditoria; e
III - promoção à prevenção, à detecção e à investigação de fraudes praticadas por agentes públicos ou privados na utilização de recursos públicos federais.</t>
  </si>
  <si>
    <t>Art. 19. Os órgãos e as entidades da administração direta, autárquica e fundacional instituirão programa de integridade, com o objetivo de promover a adoção de medidas e ações institucionais destinadas à prevenção, à detecção, à punição e à remediação de fraudes e atos de corrupção, estruturado nos seguintes eixos:</t>
  </si>
  <si>
    <t>I - comprometimento e apoio da alta administração;
II - existência de unidade responsável pela implementação no órgão ou na entidade;
III - análise, avaliação e gestão dos riscos associados ao tema da integridade; e
IV - monitoramento contínuo dos atributos do programa de integridade.</t>
  </si>
  <si>
    <t>Programa Nova Indústria Brasil (NBI)</t>
  </si>
  <si>
    <t>Missões para o período de 2024 a 2033</t>
  </si>
  <si>
    <t>Iniciativas</t>
  </si>
  <si>
    <t>1. Cadeias agroindustriais sustentáveis e digitais</t>
  </si>
  <si>
    <t>- aumentar para 50% participação da agroindústria no PIB agropecuário;
- alcançar 70% de mecanização na agricultura familiar;
- fornecer pelo menos 95% de máquinas e equipamentos nacionais para agricultura familiar.</t>
  </si>
  <si>
    <t>2. Forte complexo econômico e industrial da saúde:</t>
  </si>
  <si>
    <t>- atingir 70% das necessidades nacionais na produção de medicamentos, vacinas, equipamentos e dispositivos médicos, materiais e outros insumos e tecnologias em saúde.</t>
  </si>
  <si>
    <t>3. Infraestrutura, saneamento, moradia e mobilidade sustentáveis:</t>
  </si>
  <si>
    <t>- diminuir em 20% o tempo de deslocamento de casa para trabalho;
- aumentar em 25 pontos percentuais de adensamento produtivo (diminuição da dependência de produtos importados) na cadeia de transporte público sustentável.</t>
  </si>
  <si>
    <t>4. Transformação digital da indústria:</t>
  </si>
  <si>
    <t>- digitalizar 90% das indústrias brasileiras;
- triplicar participação da produção nacional no segmento de novas tecnologias.</t>
  </si>
  <si>
    <t>5. Bioeconomia, descarbonização, e transição e segurança energéticas:</t>
  </si>
  <si>
    <t>- cortar em 30% emissão de gás carbônico por valor adicionado do Produto Interno Bruto (PIB) da indústria;
- elevar em 50% participação dos biocombustíveis na matriz energética de transportes;
- aumentar o uso tecnológico e sustentável da biodiversidade pela indústria em 1% ao ano.</t>
  </si>
  <si>
    <t>6. Tecnologias de interesse para a soberania e a defesa nacionais:</t>
  </si>
  <si>
    <t>- autonomia de 50% da produção de tecnologias críticas para a defesa.</t>
  </si>
  <si>
    <t>Eixos</t>
  </si>
  <si>
    <t>Estratégias</t>
  </si>
  <si>
    <t>Indústria Mais Produtiva (R$ 182 bi)</t>
  </si>
  <si>
    <t>- Expansão da capacidade e modernização do parque industrial brasileiro;
- Novo Brasil + Produtivo: financiamentos com Taxa TR (juros reduzidos) para digitalização e financiamentos não reembolsáveis para até 90 mil micro e pequenas empresas;
- R$ 4 bi do Fundo de Universalização dos Serviços de Telecomunicações (Fust) com Taxa TR para expansão da banda larga e conectividade.</t>
  </si>
  <si>
    <t>Indústria Mais Inovadora e Digital (R$ 66 bi)</t>
  </si>
  <si>
    <t>- Financiamentos do Programa Mais Inovação: Taxa TR para apoio à inovação e digitalização pelo BNDES e pela Finep;
- Financiamentos não reembolsáveis definidos pelo Conselho Nacional de Desenvolvimento Industrial (CNDI);
- Criação do Fundo Nacional de Desenvolvimento Industrial e Tecnológico (FNDIT);
- Ampliação do uso de instrumentos de Mercado de Capitais (recursos levantados no mercado financeiro) para as seis missões industriais.</t>
  </si>
  <si>
    <t>Indústria Mais Exportadora (R$ 40 bi)</t>
  </si>
  <si>
    <t>- Criação do BNDES Exim Bank: versão do BNDES voltada para apoio à exportação;
- Linhas de financiamento do BNDES para pré e pós-embarque de bens e aeronaves;
- Redução do spread (diferença entre os juros cobrados do tomador e as taxas de captação dos bancos) nas linhas de pré embarque.</t>
  </si>
  <si>
    <t>Indústria Mais Verde (R$ 12 bi)</t>
  </si>
  <si>
    <t>- Novo Fundo Clima: projetos de descarbonização da indústria com juros a partir de 6,15% a.a;
- Instrumentos de Mercado de Capitais voltados para transição energética, descarbonização e bioeconomia;
- Fundo de Minerais Críticos: fundo para alavancar recursos para a pesquisa e a extração de minerais usados em baterias de energia limpa.</t>
  </si>
  <si>
    <t>Outras medidas:</t>
  </si>
  <si>
    <t>- R$ 20 bi para a compra de máquinas nacionais para a agricultura familiar;
- R$ 19,3 bi do Programa Mover, para estimular tecnologias menos poluentes na indústria automotiva e desenvolver novas formas de mobilidade e logística
- R$ 3,4 bi do Programa de Depreciação Acelerada para a modernização de máquinas e equipamentos;
- R$ 2,1 bi em isenção tributária para estimular produção de semicondutores e painéis fotovoltaicos;
- R$ 1,5 bi em incentivos tributários à indústria química;
- Antecipação do calendário de aumento de mistura do biodiesel ao diesel: 12% em abril de 2023, 14% em março de 2024 e 15% a partir de 2025;
- Reservas para compras governamentais: indústrias nacionais terão vantagem em licitações;
- Exigência de conteúdo nacional: percentuais mínimos de compra de produtos nacionais em obras do PAC, definidos por uma comissão do governo.</t>
  </si>
  <si>
    <t>Decreto nº 11.529, de 16 de maio de 2023 - Institui o Sistema de Integridade, Transparência e Acesso à Informação da Administração Pública Federal</t>
  </si>
  <si>
    <t>Art. 4º São objetivos do Sitai:</t>
  </si>
  <si>
    <t>I - coordenar e articular as atividades relativas à integridade, à transparência e ao acesso à informação;
II - estabelecer padrões para as práticas e as medidas de integridade, transparência e acesso à informação; e
III - aumentar a simetria de informações e dados nas relações entre a administração pública federal e a sociedade.</t>
  </si>
  <si>
    <t>DECRETO Nº 9.991, DE 28 DE AGOSTO DE 2019 - Dispõe sobre a Política Nacional de Desenvolvimento de Pessoas da administração pública federal direta, autárquica e fundacional, e regulamenta dispositivos da Lei nº 8.112, de 11 de dezembro de 1990, quanto a licenças e afastamentos para ações de desenvolvimento.</t>
  </si>
  <si>
    <t>Art. 1º Este Decreto dispõe sobre a Política Nacional de Pessoa (PNDP), com o objetivo de promover o desenvolvimento dos servidores públicos nas competências necessárias à consecução da excelência na atuação dos órgãos e das entidades da administração pública federal direta, autárquica e fundacional.</t>
  </si>
  <si>
    <r>
      <rPr>
        <b/>
        <sz val="10"/>
        <color rgb="FF000000"/>
        <rFont val="Arial, sans-serif"/>
        <charset val="134"/>
      </rPr>
      <t>DECRETO Nº 9.739, DE 28 DE MARÇO DE 2019</t>
    </r>
    <r>
      <rPr>
        <b/>
        <sz val="10"/>
        <rFont val="Arial, sans-serif"/>
        <charset val="134"/>
      </rPr>
      <t xml:space="preserve"> - Estabelece medidas de eficiência organizacional para o aprimoramento da administração pública federal direta, autárquica e fundacional, estabelece normas sobre concursos públicos e dispõe sobre o Sistema de Organização e Inovação Institucional do Governo Federal - SIORG.</t>
    </r>
  </si>
  <si>
    <t>Art. 1º Este Decreto estabelece, no âmbito da administração pública federal direta, autárquica e fundacional, medidas de eficiência organizacional, normas sobre concursos públicos e dispõe sobre o Sistema de Organização e Inovação Institucional do Governo Federal - SIORG.</t>
  </si>
  <si>
    <t>PORTARIA SEGRT/MGI Nº 619, DE 9 DE MARÇO DE 2023 - Estabelece orientações e procedimentos aos órgãos e entidades sobre a redistribuição de cargos efetivos ocupados e vagos no âmbito da administração pública federal direta, autárquica e fundacional</t>
  </si>
  <si>
    <t>Art. 1º Esta Portaria estabelece orientações e procedimentos aos órgãos e entidades sobre a redistribuição de cargos efetivos ocupados e vagos no âmbito da administração pública federal direta, autárquica e fundacional.</t>
  </si>
  <si>
    <r>
      <rPr>
        <b/>
        <sz val="10"/>
        <color rgb="FF000000"/>
        <rFont val="Arial, sans-serif"/>
        <charset val="134"/>
      </rPr>
      <t>DECRETO Nº 10.835, DE 14 DE OUTUBRO DE 2021</t>
    </r>
    <r>
      <rPr>
        <b/>
        <sz val="10"/>
        <rFont val="Arial, sans-serif"/>
        <charset val="134"/>
      </rPr>
      <t xml:space="preserve"> - Dispõe sobre as cessões, as requisições e as alterações de exercício para composição da força de trabalho em que a administração pública federal, direta e indireta, seja parte.</t>
    </r>
  </si>
  <si>
    <t>Art. 1º Este Decreto se aplica às cessões, às requisições e às alterações de exercício para composição da força de trabalho no âmbito da administração pública federal, direta e indireta, incluídas as empresas públicas e as sociedades de economia mista.</t>
  </si>
  <si>
    <r>
      <rPr>
        <b/>
        <sz val="10"/>
        <color rgb="FF000000"/>
        <rFont val="Arial, sans-serif"/>
        <charset val="134"/>
      </rPr>
      <t>DECRETO Nº 11.072, DE 17 DE MAIO DE 2022</t>
    </r>
    <r>
      <rPr>
        <b/>
        <sz val="10"/>
        <rFont val="Arial, sans-serif"/>
        <charset val="134"/>
      </rPr>
      <t xml:space="preserve"> - Dispõe sobre o Programa de Gestão e Desempenho - PGD da administração pública federal direta, autárquica e fundacional.</t>
    </r>
  </si>
  <si>
    <t>Art. 1º Este Decreto dispõe sobre o Programa de Gestão e Desempenho - PGD da administração pública federal direta, autárquica e funcional.
Parágrafo único. O PGD é instrumento de gestão que disciplina o desenvolvimento e a mensuração das atividades realizadas pelos seus participantes, com foco na entrega por resultados e na qualidade dos serviços prestados à sociedade.</t>
  </si>
  <si>
    <t>PORTARIA Nº 15, DE 23 DE JANEIRO DE 2017 - Altera a Portaria nº 183, de 21 de outubro de 2016, que regulamenta as diretrizes para concessão e pagamento de bolsas aos participantes da preparação e execução dos cursos e programas de formação superior, inicial e continuada no âmbito do Sistema Universidade Aberta do Brasil (UAB).</t>
  </si>
  <si>
    <t>Regulamentar as diretrizes para concessão e pagamento de bolsas aos participantes da preparação e execução dos cursos e programas de formação superior, inicial e continuada no âmbito do Sistema Universidade Aberta do Brasil (UAB)</t>
  </si>
  <si>
    <r>
      <rPr>
        <b/>
        <sz val="10"/>
        <color rgb="FF000000"/>
        <rFont val="Arial, sans-serif"/>
        <charset val="134"/>
      </rPr>
      <t>DECRETO Nº 5.825, DE 29 DE JUNHO DE 2006</t>
    </r>
    <r>
      <rPr>
        <b/>
        <sz val="10"/>
        <rFont val="Arial, sans-serif"/>
        <charset val="134"/>
      </rPr>
      <t xml:space="preserve"> - Estabelece as diretrizes para elaboração do Plano de Desenvolvimento dos Integrantes do Plano de Carreira dos Cargos Técnico-Administrativos em Educação, instituído pela Lei no 11.091, de 12 de janeiro de 2005.</t>
    </r>
  </si>
  <si>
    <r>
      <rPr>
        <sz val="10"/>
        <rFont val="Arial"/>
        <charset val="134"/>
      </rPr>
      <t xml:space="preserve">Art. 1º Ficam estabelecidas as diretrizes para a elaboração do Plano de Desenvolvimento dos Integrantes do Plano de Carreira dos Cargos Técnico-Administrativos em Educação, instituído pela </t>
    </r>
    <r>
      <rPr>
        <sz val="10"/>
        <color rgb="FF000000"/>
        <rFont val="Arial, sans-serif"/>
        <charset val="134"/>
      </rPr>
      <t>Lei no 11.091, de 12 de janeiro de 2005</t>
    </r>
    <r>
      <rPr>
        <sz val="10"/>
        <rFont val="Arial, sans-serif"/>
        <charset val="134"/>
      </rPr>
      <t>, em cada Instituição Federal de Ensino - IFE vinculada ao Ministério da Educação.</t>
    </r>
  </si>
  <si>
    <r>
      <rPr>
        <b/>
        <sz val="10"/>
        <rFont val="Arial"/>
        <charset val="134"/>
      </rPr>
      <t xml:space="preserve">Lei no 10.257, de 10 de julho de 2001 (Estatuto da Cidade - Planos diretores). </t>
    </r>
    <r>
      <rPr>
        <b/>
        <u/>
        <sz val="10"/>
        <color rgb="FF1155CC"/>
        <rFont val="Arial, sans-serif"/>
        <charset val="134"/>
      </rPr>
      <t>https://www.planalto.gov.br/ccivil_03/leis/leis_2001/l10257.htm</t>
    </r>
  </si>
  <si>
    <t>Portaria SGD/ME nº 18.152, de 4 de agosto de 2020</t>
  </si>
  <si>
    <t>Dispõe sobre a implantação da Governança de Tecnologia da Informação e Comunicação nos órgãos e entidades pertencentes ao Sistema de Administração dos Recursos de Tecnologia da Informação do Poder Executivo Federal - SISP.</t>
  </si>
  <si>
    <r>
      <rPr>
        <u/>
        <sz val="10"/>
        <color rgb="FF1155CC"/>
        <rFont val="Arial, sans-serif"/>
        <charset val="134"/>
      </rPr>
      <t>Instrução Normativa SGD/MGI nº 6, de 29 de março de 2023</t>
    </r>
  </si>
  <si>
    <t>Regulamenta os requisitos e procedimentos para aprovação de contratações ou de formação de atas de registro de preços, a serem efetuados por órgãos e entidades integrantes do Sistema de Administração dos Recursos de Tecnologia da Informação - SISP do Poder Executivo federal, relativos a bens e serviços de tecnologia da informação e comunicação - TIC.</t>
  </si>
  <si>
    <r>
      <rPr>
        <u/>
        <sz val="10"/>
        <color rgb="FF1155CC"/>
        <rFont val="Arial, sans-serif"/>
        <charset val="134"/>
      </rPr>
      <t>Instrução Normativa SGD/ME nº 94, de 23 de dezembro de 2022</t>
    </r>
  </si>
  <si>
    <t>Dispõe sobre o processo de contratação de soluções de Tecnologia da Informação e Comunicação - TIC pelos órgãos e entidades integrantes do Sistema de Administração dos Recursos de Tecnologia da Informação - SISP do Poder Executivo Federal.</t>
  </si>
  <si>
    <t>Catálogos de Soluções de TIC</t>
  </si>
  <si>
    <r>
      <rPr>
        <sz val="10"/>
        <rFont val="Arial"/>
        <charset val="134"/>
      </rPr>
      <t xml:space="preserve">Os Catálogos de Soluções de TIC com Condições Padronizadas são instrumentos previstos nos processos de contratação de Soluções de TIC.
Disponível em </t>
    </r>
    <r>
      <rPr>
        <u/>
        <sz val="10"/>
        <color rgb="FF1155CC"/>
        <rFont val="Arial, sans-serif"/>
        <charset val="134"/>
      </rPr>
      <t>https://www.gov.br/governodigital/pt-br/contratacoes-de-tic/catalogo-de-solucoes-de-tic</t>
    </r>
  </si>
  <si>
    <t>Lei nº 10.861, de 14 de Abril de 2004 - Institui o Sistema Nacional de Avaliação da Educação Superior – SINAES e dá outras providências</t>
  </si>
  <si>
    <t>Art. 3º A avaliação das instituições de educação superior terá por objetivo identificar o seu perfil e o significado de sua atuação, por meio de suas atividades, cursos, programas, projetos e setores, considerando as diferentes dimensões institucionais, dentre elas obrigatoriamente as seguintes:
[...]
VIII – planejamento e avaliação, especialmente os processos, resultados e eficácia da auto-avaliação institucional;</t>
  </si>
  <si>
    <t>Decreto nº 9.235, de 15 de dezembro de 2017 - Dispõe sobre o exercício das funções de regulação, supervisão e avaliação das instituições de educação superior e dos cursos superiores de graduação e de pós-graduação no sistema federal de ensino.</t>
  </si>
  <si>
    <t>Art. 13. Os pedidos de ato autorizativo serão decididos com base em conceitos atribuídos ao conjunto e a cada uma das dimensões do Sinaes avaliadas no relatório de avaliação externa in loco realizada pelo Inep, consideradas as avaliações dos processos vinculados, os demais procedimentos e instrumentos de avaliação e o conjunto de elementos de instrução apresentados pelas entidades interessadas no processo ou solicitados pela Secretaria competente em sua atividade instrutória.
[...]
Art. 21. Observada a organização acadêmica da instituição, o PDI conterá, no mínimo, os seguintes elementos:
[...]
VII - organização administrativa da instituição e políticas de gestão, com identificação das formas de participação dos professores, tutores e estudantes nos órgãos colegiados responsáveis pela condução dos assuntos acadêmicos, dos procedimentos de autoavaliação institucional e de atendimento aos estudantes, das ações de transparência e divulgação de informações da instituição e das eventuais parcerias e compartilhamento de estruturas com outras instituições, demonstrada a capacidade de atendimento dos cursos a serem ofertados; 
Art. 80. O Sinaes, a fim de cumprir seus objetivos e atender a suas finalidades constitucionais e legais, compreende os seguintes processos de avaliação:
I - avaliação interna das IES;
II - avaliação externa in loco das IES, realizada pelo Inep;
III - avaliação dos cursos de graduação; e
Art. 81. A avaliação externa in loco é iniciada com a tramitação do processo da Secretaria de Regulação e Supervisão da Educação Superior do Ministério da Educação para o Inep e concluída com a disponibilização do relatório de avaliação para manifestação da instituição e da referida Secretaria.
[...]
Art. 82. A comissão de avaliação externa in loco atribuirá e justificará, para cada indicador, conceitos expressos em cinco níveis, cujos valores iguais ou superiores a três indicam qualidade satisfatória.
§ 1º A avaliação externa in loco institucional realizada pelo Inep considerará, no mínimo, as dez dimensões avaliativas obrigatórias definidas pela Lei nº 10.861, de 2004 , e resultará em CI.
§ 2º A avaliação externa in loco do curso realizada pelo Inep considerará as condições de ensino oferecidas aos estudantes, em especial as dimensões relativas ao perfil do corpo docente, às instalações físicas e à organização didático-pedagógica, e resultará em CC.
Art. 83. As avaliações externas in loco serão realizadas por avaliadores capacitados, em instrumentos específicos a serem designados pelo Inep.
Parágrafo único. O Inep realizará a seleção, a capacitação, a recapacitação e a elaboração de critérios de permanência dos avaliadores do banco de avaliadores e do banco de avaliadores do sistema de escolas de governo e sua administração.
Art. 84. A composição das comissões de avaliação poderá variar em função dos processos relacionados, considerados a duração da visita e o número de avaliadores, conforme regulamento a ser editado pelo Inep.
[...]
Art. 93. O exercício de atividade docente na educação superior não se sujeita à inscrição do professor em órgão de regulamentação profissional.
Parágrafo único. O regime de trabalho docente em tempo integral compreende a prestação de quarenta horas semanais de trabalho na mesma instituição, nele reservado o tempo de, pelo menos, vinte horas semanais para estudos, pesquisa, extensão, planejamento, gestão e avaliação.</t>
  </si>
  <si>
    <t>*Até o final de 2024, será revisado de acordo com o texto aprovado no Congresso Nacional. Os objetivos acima estão disponíveis em:</t>
  </si>
  <si>
    <t>https://agenciagov.ebc.com.br/noticias/202406/governo-encaminha-projeto-do-novo-pne-ao-congresso-nacional-1</t>
  </si>
  <si>
    <t>Baseado no processo de escuta e no trabalho desenvolvido pelas comissões temáticas.</t>
  </si>
  <si>
    <t>Macrotendências mais prováveis para os próximos 5 anos</t>
  </si>
  <si>
    <t>Consequências para a Unipampa e suas áreas</t>
  </si>
  <si>
    <t>Dimensão Política</t>
  </si>
  <si>
    <t>- Necessidade das instituições contribuírem mais com os Objetivos de Desenvolvimento Sustentável;
- Transformação Digital (MCTI)
- Regulamentação da reforma tributária (a ser regulamentada);
- Reforma administrativa (a ser aprovada);
- Novo marco fiscal;
- Novo PAC e futuros investimentos;
- Acordos de greve pactuados em 2024.</t>
  </si>
  <si>
    <t>- Aprimoramento da utilização de energias renováveis.
- Segurança Cibernética, Internet das coisas (IoT), Inteligência Artificial, mais Capacitação (MCTI)
- Modificação dos vínculos dos servidores com o Estado.
- Infraestrutura social e inclusiva (Eixo do Novo PAC);
- Educação, ciência e tecnologia (Eixo do Novo PAC);
- Reconhecimento de Saberes e Competências dos TAEs.</t>
  </si>
  <si>
    <t>Dimensão Econômico-Social</t>
  </si>
  <si>
    <t>- Possível retomada econômica, mas com dificuldade de cumprir a meta fiscal nos próximos anos.
- Maior demanda de mão de obra qualificada com maior concorrência com o mercado de trabalho.
- Continuação do maior interesse no ensino EAD versus Presencial.
- Necessidade de um maior compromisso com a empregabilidade do aluno, trabalhando essa questão internamente.
- Geração de emprego e renda através da inovação e do empreendedorismo.</t>
  </si>
  <si>
    <t>- Necessidade de priorização dos investimentos.
- O País necessita aumentar a produtividade aferida no mercado de trabalho e, consequentemente, o crescimento do PIB.
- Envelhecimento populacional;
- Flexibilização curricular;
- Maior acompanhamento pedagógico e assessoramento dos currículos dos alunos.
- Um número maior de ambientes de inovação com maior geração de emprego e renda. 
- Maior acompanhamento dos resultados sociais gerados (através dos indicadores sociais).</t>
  </si>
  <si>
    <t>Legais e regulatórios</t>
  </si>
  <si>
    <t>- Elaboração, avaliação e revisão contínuas do planejamento estratégico (IN 24/2020);
- Portaria CGU n.º 57/2019 e Decreto n.º 11529/2023;
- IN MGI n.º 24/2023;
- Incorporação de mais indicadores nos processos de avaliação externa (a ser aprovado).
- Resolução CNE/CP Nº 4, DE 29 DE MAIO DE 2024</t>
  </si>
  <si>
    <t>- Acompanhamento e revisão dos Planejamentos Estratégicos;
- Desenvolvimento da integridade e aumento da transparência.
- Mudanças nas configurações do ambiente de trabalho.
- Mais indicadores relacionados a aspectos sociais.
- Adaptação dos processos acadêmicos vinculados à EaD.</t>
  </si>
  <si>
    <t>Oportunidades</t>
  </si>
  <si>
    <r>
      <rPr>
        <b/>
        <sz val="10"/>
        <color rgb="FFFFFFFF"/>
        <rFont val="Arial"/>
        <charset val="134"/>
      </rPr>
      <t xml:space="preserve">Probabilidade de Ocorrência
</t>
    </r>
    <r>
      <rPr>
        <sz val="10"/>
        <color rgb="FFFFFFFF"/>
        <rFont val="Arial"/>
        <charset val="134"/>
      </rPr>
      <t>1: Raramente, 5: Muito provavelmente</t>
    </r>
  </si>
  <si>
    <r>
      <rPr>
        <b/>
        <sz val="10"/>
        <color rgb="FFFFFFFF"/>
        <rFont val="Arial"/>
        <charset val="134"/>
      </rPr>
      <t xml:space="preserve">Impacto (efeito) Positivo
</t>
    </r>
    <r>
      <rPr>
        <sz val="10"/>
        <color rgb="FFFFFFFF"/>
        <rFont val="Arial"/>
        <charset val="134"/>
      </rPr>
      <t>1: Quase nulo, 5: Extremo</t>
    </r>
  </si>
  <si>
    <r>
      <rPr>
        <b/>
        <sz val="10"/>
        <color rgb="FFFFFFFF"/>
        <rFont val="Arial"/>
        <charset val="134"/>
      </rPr>
      <t xml:space="preserve">Potencialidade
</t>
    </r>
    <r>
      <rPr>
        <sz val="10"/>
        <color rgb="FFFFFFFF"/>
        <rFont val="Arial"/>
        <charset val="134"/>
      </rPr>
      <t>1: Muito Baixa, 5: Muito Alta</t>
    </r>
  </si>
  <si>
    <t>Grau de Relevância</t>
  </si>
  <si>
    <t>Divulgação dos cursos através do contato direto e em larga escala com as escolas</t>
  </si>
  <si>
    <t>Aumento/manutenção/melhoria dos programas de pós-graduação</t>
  </si>
  <si>
    <t>Aumento de receitas próprias através de projetos</t>
  </si>
  <si>
    <t>Produção de tecnologias sociais para as demandas da sociedade e licenciamento de tecnologias em geral para a iniciativa privada</t>
  </si>
  <si>
    <t>Aumento do número de bolsas externas a partir da melhoria da qualidade dos PPGs</t>
  </si>
  <si>
    <t>Dimensionamento da força de trabalho com a utilização de software governamental (Sisdip)</t>
  </si>
  <si>
    <t>Captação de alunos de novos cursos técnicos na região com a instalação de mais IFFs e nova matriz do ensino médio</t>
  </si>
  <si>
    <t>Ofertar provas de proficiência e captação de recursos</t>
  </si>
  <si>
    <t>Melhoria da eficiência energética através de recursos externos (grandes usinas)</t>
  </si>
  <si>
    <t>Flexibilização curricular através do aumento de vagas noturnas, do ensino semipresencial/EaD/Híbrido, conforme legislação.</t>
  </si>
  <si>
    <t>Possibilidade de um instrumento contínuo para ingresso via notas do ensino médio</t>
  </si>
  <si>
    <t>Reconhecimento Acadêmico através da divulgação científica</t>
  </si>
  <si>
    <t>Criação e desenvolvimento de grandes empresas através dos ambientes de inovação</t>
  </si>
  <si>
    <t>Cessão de uso onerosa de grandes terrenos da Unipampa</t>
  </si>
  <si>
    <t>Aumento da captação recurso externo para o desenvolvimento do bioma Pampa</t>
  </si>
  <si>
    <t>Melhoria dos indicadores de governança da TI</t>
  </si>
  <si>
    <t>Ameças</t>
  </si>
  <si>
    <r>
      <rPr>
        <b/>
        <sz val="10"/>
        <color theme="1"/>
        <rFont val="Arial"/>
        <charset val="134"/>
      </rPr>
      <t xml:space="preserve">Probabilidade de Ocorrência
</t>
    </r>
    <r>
      <rPr>
        <sz val="10"/>
        <color theme="1"/>
        <rFont val="Arial"/>
        <charset val="134"/>
      </rPr>
      <t>1: Raramente, 5: Muito provavelmente</t>
    </r>
  </si>
  <si>
    <r>
      <rPr>
        <b/>
        <sz val="10"/>
        <color theme="1"/>
        <rFont val="Arial"/>
        <charset val="134"/>
      </rPr>
      <t xml:space="preserve">Impacto (efeito) Negativo
</t>
    </r>
    <r>
      <rPr>
        <sz val="10"/>
        <color theme="1"/>
        <rFont val="Arial"/>
        <charset val="134"/>
      </rPr>
      <t>1: Quase nulo, 5: Extremo</t>
    </r>
  </si>
  <si>
    <r>
      <rPr>
        <b/>
        <sz val="10"/>
        <color theme="1"/>
        <rFont val="Arial"/>
        <charset val="134"/>
      </rPr>
      <t xml:space="preserve">Vulnerabilidade
</t>
    </r>
    <r>
      <rPr>
        <sz val="10"/>
        <color theme="1"/>
        <rFont val="Arial"/>
        <charset val="134"/>
      </rPr>
      <t>1: Muito Baixa, 5: Muito Alta</t>
    </r>
  </si>
  <si>
    <t>Bloqueios, contingenciamentos e cortes orçamentários (imprevisibilidade orçamentária)</t>
  </si>
  <si>
    <t>Evasão de pesquisadores da Universidade</t>
  </si>
  <si>
    <t>Diminuição da procura de estudantes pela Universidade</t>
  </si>
  <si>
    <t>Quedas de energia elétrica nos campi</t>
  </si>
  <si>
    <t>Poluição da água dos poços artesianos</t>
  </si>
  <si>
    <t>Aumento geral de problemas de saúde dos servidores</t>
  </si>
  <si>
    <r>
      <rPr>
        <sz val="10"/>
        <color rgb="FF000000"/>
        <rFont val="Arial"/>
        <charset val="134"/>
      </rPr>
      <t>Não liberação do restante das vagas necessárias de servidores</t>
    </r>
  </si>
  <si>
    <t>Aumento da vulnerabilidade socioeconômica dos estudantes ou diminuição de recursos às políticas de atendimento aos discentes</t>
  </si>
  <si>
    <t>Quedas de internet nos campi</t>
  </si>
  <si>
    <t>Grande defasagem escolar e baixo letramento acadêmico</t>
  </si>
  <si>
    <t>Diminuição de recursos para capacitação TAE e docente</t>
  </si>
  <si>
    <t>Aumento da inflação e dos custos operacionais</t>
  </si>
  <si>
    <t>Acontecimentos que impactam a imagem e reputação da Unipampa</t>
  </si>
  <si>
    <t>Término do Programa de Gestão e Desempenho e do Teletrabalho</t>
  </si>
  <si>
    <t>Forças</t>
  </si>
  <si>
    <r>
      <rPr>
        <b/>
        <sz val="10"/>
        <color rgb="FFFFFFFF"/>
        <rFont val="Arial"/>
        <charset val="134"/>
      </rPr>
      <t xml:space="preserve">Diferenciação sobre os concorrentes
</t>
    </r>
    <r>
      <rPr>
        <sz val="10"/>
        <color rgb="FFFFFFFF"/>
        <rFont val="Arial"/>
        <charset val="134"/>
      </rPr>
      <t>1: Muito pequena, 5: Muito grande</t>
    </r>
  </si>
  <si>
    <r>
      <rPr>
        <b/>
        <sz val="10"/>
        <color rgb="FFFFFFFF"/>
        <rFont val="Arial"/>
        <charset val="134"/>
      </rPr>
      <t xml:space="preserve">Facilidade de imitação
</t>
    </r>
    <r>
      <rPr>
        <sz val="10"/>
        <color rgb="FFFFFFFF"/>
        <rFont val="Arial"/>
        <charset val="134"/>
      </rPr>
      <t>1: Muito fácil, 5: Muito difícil</t>
    </r>
  </si>
  <si>
    <r>
      <rPr>
        <b/>
        <sz val="10"/>
        <color rgb="FFFFFFFF"/>
        <rFont val="Arial"/>
        <charset val="134"/>
      </rPr>
      <t xml:space="preserve">Impacto (efeito) Positivo
</t>
    </r>
    <r>
      <rPr>
        <sz val="10"/>
        <color rgb="FFFFFFFF"/>
        <rFont val="Arial"/>
        <charset val="134"/>
      </rPr>
      <t>1: Pouco/quase nulo, 5: Extremo</t>
    </r>
  </si>
  <si>
    <t>Cursos de tecnologia em diferentes áreas do conhecimento</t>
  </si>
  <si>
    <t>Proximidade e disponibilidade de atendimento dos alunos pelos docentes.</t>
  </si>
  <si>
    <t>Ensino superior de qualidade em cidades com baixo IDH.</t>
  </si>
  <si>
    <t>Corpo técnico administrativo qualificado (proporcionalmente maior em relação a outras Universidades Federais consolidadas)</t>
  </si>
  <si>
    <t>Corpo docente qualificado (elevado percentual de professores com mestrado e doutorado).</t>
  </si>
  <si>
    <t>Conceitos dos cursos em evolução</t>
  </si>
  <si>
    <t>Parques tecnológicos, HUVet e Geoparque dentre outros</t>
  </si>
  <si>
    <t>Geração de energia elétrica sustentável</t>
  </si>
  <si>
    <t>Políticas de permanência dos discentes;</t>
  </si>
  <si>
    <t>Realização de pesquisas e avanço científico na região.</t>
  </si>
  <si>
    <t>Laboratórios equipados com o mínimo necessário para atendimento às demandas acadêmicas.</t>
  </si>
  <si>
    <t>Diversidade no perfil dos alunos (Ações Afirmativas na Universidade).</t>
  </si>
  <si>
    <t>Cursos de qualificação e oportunidades de afastamento para formação continuada</t>
  </si>
  <si>
    <t>Avaliação Institucional consolidada e conhecimento dos campi do trabalho realizado pela CPA</t>
  </si>
  <si>
    <t>Estruturas administrativas específicas para apoio ao discente como Nina e NUDE;</t>
  </si>
  <si>
    <t>Fraquezas</t>
  </si>
  <si>
    <r>
      <rPr>
        <b/>
        <sz val="10"/>
        <color rgb="FFFFFFFF"/>
        <rFont val="Arial"/>
        <charset val="134"/>
      </rPr>
      <t xml:space="preserve">Diferenciação dos concorrentes
</t>
    </r>
    <r>
      <rPr>
        <sz val="10"/>
        <color rgb="FFFFFFFF"/>
        <rFont val="Arial"/>
        <charset val="134"/>
      </rPr>
      <t>1: Muito pequena, 5: Muito grande</t>
    </r>
  </si>
  <si>
    <r>
      <rPr>
        <b/>
        <sz val="10"/>
        <color rgb="FFFFFFFF"/>
        <rFont val="Arial"/>
        <charset val="134"/>
      </rPr>
      <t xml:space="preserve">Facilidade de melhoria
</t>
    </r>
    <r>
      <rPr>
        <sz val="10"/>
        <color rgb="FFFFFFFF"/>
        <rFont val="Arial"/>
        <charset val="134"/>
      </rPr>
      <t>1: Muito fácil, 5: Muito difícil</t>
    </r>
  </si>
  <si>
    <r>
      <rPr>
        <b/>
        <sz val="10"/>
        <color rgb="FFFFFFFF"/>
        <rFont val="Arial"/>
        <charset val="134"/>
      </rPr>
      <t xml:space="preserve">Impacto (efeito) Negativo
</t>
    </r>
    <r>
      <rPr>
        <sz val="10"/>
        <color rgb="FFFFFFFF"/>
        <rFont val="Arial"/>
        <charset val="134"/>
      </rPr>
      <t>1: Pouco/quase nulo, 5: Extremo</t>
    </r>
  </si>
  <si>
    <t>Infiltrações nas instalações da Unipampa</t>
  </si>
  <si>
    <t>Questões de infraestrutura que representam risco a vida (Almoxarifado químico, frota e etc)</t>
  </si>
  <si>
    <t>Processo de progressão e avaliação dos docentes</t>
  </si>
  <si>
    <t>Descentralização da força de trabalho de TIC para lotação em outras áreas</t>
  </si>
  <si>
    <t>Falta de um sistema de compras, controle orçamentário, financeiro e patrimonial.</t>
  </si>
  <si>
    <t>Falta de servidores sob quaisquer perspectivas (núm. de processos, núm. de alunos e etc)</t>
  </si>
  <si>
    <t xml:space="preserve">Sistemas acadêmicos em desacordo com as necessidades </t>
  </si>
  <si>
    <t>A Unipampa carece de melhora da governança - indicadores de governança do TCU</t>
  </si>
  <si>
    <t>Falta de apoio adm. as coordenações de curso (graduação e pós) e a coordenação acadêmica</t>
  </si>
  <si>
    <t>Falta de definição do processo de manutenção de equipamentos e inexistência de uma identificação interna de profissionais para o referido fim</t>
  </si>
  <si>
    <t>Necessidade do desenvolvimento de mais atividades práticas nos cursos de graduação, assim como uma maior interação do conteúdo abordado em aula com o mundo do trabalho. (Relatório de Acompanhamento dos Egressos)</t>
  </si>
  <si>
    <t>Alta taxa de evasão</t>
  </si>
  <si>
    <t>A infraestrutura ainda carece de aprimoramento (obras paradas, acessibilidade, reformas nos RUs, climatização);</t>
  </si>
  <si>
    <t>Ausência de uma base de dados integrada para medir a produção científica em detalhes</t>
  </si>
  <si>
    <t xml:space="preserve">Dificuldade na comunicação organizacional (exemplos: - há os cursos com boas notas que não divulgam em seus sites e redes sociais; - divulgar o compromisso com a empregabilidade do aluno;)                                </t>
  </si>
  <si>
    <r>
      <rPr>
        <b/>
        <sz val="10"/>
        <color theme="1"/>
        <rFont val="Arial"/>
        <charset val="134"/>
      </rPr>
      <t xml:space="preserve">Matriz Swot
Relações de Fatores
</t>
    </r>
    <r>
      <rPr>
        <sz val="10"/>
        <color theme="1"/>
        <rFont val="Arial"/>
        <charset val="134"/>
      </rPr>
      <t>0: Relação Nula
1: Relação muito baixa
2: Relação baixa
3: Relação razoável
4: Relação alta
5: Relação muito alta</t>
    </r>
  </si>
  <si>
    <t>OPORTUNIDADES</t>
  </si>
  <si>
    <t>TOTAL</t>
  </si>
  <si>
    <t>AMEAÇAS</t>
  </si>
  <si>
    <t xml:space="preserve">Grau de relação entre as forças e as ameaças </t>
  </si>
  <si>
    <t>Somatórios das forças</t>
  </si>
  <si>
    <t>%T das Forças</t>
  </si>
  <si>
    <t>Produção de tecnologias sociais para as demandas da sociedade e licenciamento de tecnologias em geral</t>
  </si>
  <si>
    <t>Flexibilização curricular através do aumento de vagas noturnas e do ensino semipresencial/EaD/Híbrido, conforme legislação.</t>
  </si>
  <si>
    <t>Não liberação do restante das vagas necessárias de servidores ou diminuição dos servidores</t>
  </si>
  <si>
    <r>
      <rPr>
        <b/>
        <sz val="12"/>
        <color theme="1"/>
        <rFont val="Arial"/>
        <charset val="134"/>
      </rPr>
      <t>POTENCIALIDADE DE AÇÃO OFENSIVA</t>
    </r>
    <r>
      <rPr>
        <sz val="12"/>
        <color theme="1"/>
        <rFont val="Arial"/>
        <charset val="134"/>
      </rPr>
      <t xml:space="preserve">
Indica a existência de potencialidade de ação apontando o quanto as forças podem ajudar a aproveitar as oportunidades externas ou o quanto as oportunidades nos fortalece ao se concretizarem.</t>
    </r>
  </si>
  <si>
    <r>
      <rPr>
        <b/>
        <sz val="12"/>
        <color theme="1"/>
        <rFont val="Arial"/>
        <charset val="134"/>
      </rPr>
      <t xml:space="preserve">POTENCIALIDADE DE AÇÃO DEFENSIVA
</t>
    </r>
    <r>
      <rPr>
        <sz val="12"/>
        <color theme="1"/>
        <rFont val="Arial"/>
        <charset val="134"/>
      </rPr>
      <t>Indica o potencial da capacitada defensiva demonstrando o quanto o conjunto das forças está preparado para rechaçar as ameaças que se aproximam.</t>
    </r>
  </si>
  <si>
    <t>FORÇAS</t>
  </si>
  <si>
    <t>Parques tecnológicos, HUVet e Geoparque, dentre outros</t>
  </si>
  <si>
    <t xml:space="preserve">Corpo técnico administrativo qualificado </t>
  </si>
  <si>
    <t>Corpo docente qualificado</t>
  </si>
  <si>
    <t>Cursos de qualificação e oportunidades de afastamento para formação continuada.</t>
  </si>
  <si>
    <t>Total</t>
  </si>
  <si>
    <t>% T Forças</t>
  </si>
  <si>
    <t>Grau da atuação da Fraqueza</t>
  </si>
  <si>
    <r>
      <rPr>
        <b/>
        <sz val="12"/>
        <color theme="1"/>
        <rFont val="Arial"/>
        <charset val="134"/>
      </rPr>
      <t xml:space="preserve">DEBILIDADES
</t>
    </r>
    <r>
      <rPr>
        <sz val="12"/>
        <color theme="1"/>
        <rFont val="Arial"/>
        <charset val="134"/>
      </rPr>
      <t>Identifica o nível de debilidade da capacidade ofensiva indicando o quanto as fraquezas podem causar problemas para o aproveitamento das oportunidades.</t>
    </r>
  </si>
  <si>
    <r>
      <rPr>
        <b/>
        <sz val="12"/>
        <color theme="1"/>
        <rFont val="Arial"/>
        <charset val="134"/>
      </rPr>
      <t xml:space="preserve">VULNERABILIDADES
</t>
    </r>
    <r>
      <rPr>
        <sz val="12"/>
        <color theme="1"/>
        <rFont val="Arial"/>
        <charset val="134"/>
      </rPr>
      <t>Apresenta o nível de vulnerabilidade da organização indicando o quanto o conjunto de fraquezas pode amplificar o efeito das ameaças ou quanto as ameaças aumentam nossas fraquezas ao se concretizarem</t>
    </r>
  </si>
  <si>
    <t>Som. das Fraquezas</t>
  </si>
  <si>
    <t>% T Fraqueza</t>
  </si>
  <si>
    <t>FRAQUEZAS</t>
  </si>
  <si>
    <t>Falta de servidores</t>
  </si>
  <si>
    <t>A Unipampa carece de melhora da governança - IGG do TCU</t>
  </si>
  <si>
    <t>Falta de apoio adm. as coordenações de curso e a CA</t>
  </si>
  <si>
    <t>Falta de definição do processo de manutenção de equipamentos</t>
  </si>
  <si>
    <t>Necessidade do desenvolvimento de mais atividades práticas nos cursos de graduação</t>
  </si>
  <si>
    <t>Dificuldade na comunicação organizacional</t>
  </si>
  <si>
    <t>Somatório das Fraquezas</t>
  </si>
  <si>
    <t>%T Fraquezas</t>
  </si>
  <si>
    <t>%T Forças - %T Fraquezas</t>
  </si>
  <si>
    <t>Grau de acessibilidade à oportunidade (Quanto maior melhor)</t>
  </si>
  <si>
    <t>Grau de impacto da ameaça (Quanto menor pior)</t>
  </si>
  <si>
    <r>
      <rPr>
        <b/>
        <sz val="10"/>
        <color theme="1"/>
        <rFont val="Arial"/>
        <charset val="134"/>
      </rPr>
      <t xml:space="preserve">Matriz Swot
Relações de Fatores
</t>
    </r>
    <r>
      <rPr>
        <sz val="10"/>
        <color theme="1"/>
        <rFont val="Arial"/>
        <charset val="134"/>
      </rPr>
      <t>0: Relação Nula
1: Relação muito baixa
2: Relação baixa
3: Relação razoável
4: Relação alta
5: Relação muito alta</t>
    </r>
  </si>
  <si>
    <t>Produção de novas tecnologias</t>
  </si>
  <si>
    <t>Aumento do número de bolsas externas dos PPGs</t>
  </si>
  <si>
    <t>Dimensionamento da força de trabalho (Sisdip)</t>
  </si>
  <si>
    <t>Captação de alunos de novos cursos técnicos</t>
  </si>
  <si>
    <t>Melhoria da eficiência energética (grandes usinas)</t>
  </si>
  <si>
    <t>Flexibilização curricular (conforme legislação.</t>
  </si>
  <si>
    <t>Possibilidade de um instrumento contínuo de ingresso</t>
  </si>
  <si>
    <t>Criação de grandes empresas através dos ambientes de inovação</t>
  </si>
  <si>
    <t>Bloqueios, contingenciamentos e cortes orçamentários</t>
  </si>
  <si>
    <t>Não liberação do restante das vagas de servidores</t>
  </si>
  <si>
    <t>Aumento da vulnerabilidade socioeconômica dos estudantes</t>
  </si>
  <si>
    <t>Término do Teletrabalho</t>
  </si>
  <si>
    <r>
      <rPr>
        <b/>
        <sz val="12"/>
        <color theme="1"/>
        <rFont val="Arial"/>
        <charset val="134"/>
      </rPr>
      <t>POTENCIALIDADE DE AÇÃO OFENSIVA</t>
    </r>
    <r>
      <rPr>
        <sz val="12"/>
        <color theme="1"/>
        <rFont val="Arial"/>
        <charset val="134"/>
      </rPr>
      <t xml:space="preserve">
Indica a existência de potencialidade de ação apontando o quanto as forças podem ajudar a aproveitar as oportunidades externas ou o quanto as oportunidades nos fortalece ao se concretizarem.</t>
    </r>
  </si>
  <si>
    <r>
      <rPr>
        <b/>
        <sz val="12"/>
        <color theme="1"/>
        <rFont val="Arial"/>
        <charset val="134"/>
      </rPr>
      <t xml:space="preserve">POTENCIALIDADE DE AÇÃO DEFENSIVA
</t>
    </r>
    <r>
      <rPr>
        <sz val="12"/>
        <color theme="1"/>
        <rFont val="Arial"/>
        <charset val="134"/>
      </rPr>
      <t>Indica o potencial da capacitada defensiva demonstrando o quanto o conjunto das forças está preparado para rechaçar as ameaças que se aproximam.</t>
    </r>
  </si>
  <si>
    <t>Grau da atuação das Fraquezas</t>
  </si>
  <si>
    <r>
      <rPr>
        <b/>
        <sz val="12"/>
        <color theme="1"/>
        <rFont val="Arial"/>
        <charset val="134"/>
      </rPr>
      <t xml:space="preserve">DEBILIDADES
</t>
    </r>
    <r>
      <rPr>
        <sz val="12"/>
        <color theme="1"/>
        <rFont val="Arial"/>
        <charset val="134"/>
      </rPr>
      <t>Identifica o nível de debilidade da capacidade ofensiva indicando o quanto as fraquezas podem causar problemas para o aproveitamento das oportunidades.</t>
    </r>
  </si>
  <si>
    <r>
      <rPr>
        <b/>
        <sz val="12"/>
        <color theme="1"/>
        <rFont val="Arial"/>
        <charset val="134"/>
      </rPr>
      <t xml:space="preserve">VULNERABILIDADES
</t>
    </r>
    <r>
      <rPr>
        <sz val="12"/>
        <color theme="1"/>
        <rFont val="Arial"/>
        <charset val="134"/>
      </rPr>
      <t>Apresenta o nível de vulnerabilidade da organização indicando o quanto o conjunto de fraquezas pode amplificar o efeito das ameaças ou quanto as ameaças aumentam nossas fraquezas ao se concretizarem</t>
    </r>
  </si>
  <si>
    <t>Q1</t>
  </si>
  <si>
    <t>Q2</t>
  </si>
  <si>
    <t>Pontos possíveis: 1200</t>
  </si>
  <si>
    <t>Densidade: 47,4%</t>
  </si>
  <si>
    <t>Pontos Possíveis</t>
  </si>
  <si>
    <t>Alcançado</t>
  </si>
  <si>
    <t>Densidade</t>
  </si>
  <si>
    <t>Pontos possíveis: 1050</t>
  </si>
  <si>
    <t>Densidade: 43%</t>
  </si>
  <si>
    <t>Alcance: 452</t>
  </si>
  <si>
    <t>Q3:</t>
  </si>
  <si>
    <t>Densidade: 38%</t>
  </si>
  <si>
    <t>Alcance: 456</t>
  </si>
  <si>
    <t>Q4</t>
  </si>
  <si>
    <t>Densidade: 51%</t>
  </si>
  <si>
    <t>Alcance: 535</t>
  </si>
  <si>
    <t>Pontos Possíveis:</t>
  </si>
  <si>
    <t>Alcance:</t>
  </si>
  <si>
    <t>Densidade:</t>
  </si>
  <si>
    <t>Q3</t>
  </si>
  <si>
    <t>Densidade dos Quadrantes</t>
  </si>
  <si>
    <t>SWOT</t>
  </si>
  <si>
    <t>Ameaças</t>
  </si>
  <si>
    <t>Posicionamento Estratégico Global</t>
  </si>
  <si>
    <t>Capacidade Ofensiva</t>
  </si>
  <si>
    <t>Capacidade Defensiva</t>
  </si>
  <si>
    <t>Intervalo do posicionamento</t>
  </si>
  <si>
    <t>Condição dominante do posicionamento</t>
  </si>
  <si>
    <t>Indicação de estratégia *</t>
  </si>
  <si>
    <t>101% a 200%</t>
  </si>
  <si>
    <t>Muito favorável</t>
  </si>
  <si>
    <t>Altamente agressiva</t>
  </si>
  <si>
    <t>31% a 100%</t>
  </si>
  <si>
    <t>Favorável</t>
  </si>
  <si>
    <t>Predominante agressiva</t>
  </si>
  <si>
    <t>-30% a 30%</t>
  </si>
  <si>
    <t>Equilíbrio</t>
  </si>
  <si>
    <t>Essencialmente seletiva</t>
  </si>
  <si>
    <t>-100% a -31%</t>
  </si>
  <si>
    <t>Desfavorável</t>
  </si>
  <si>
    <t>Predominante defensiva</t>
  </si>
  <si>
    <t>-200% a -101%</t>
  </si>
  <si>
    <t>Muito desfavorável</t>
  </si>
  <si>
    <t>Sobrevivência</t>
  </si>
  <si>
    <t>Dimensão/Grupo</t>
  </si>
  <si>
    <r>
      <rPr>
        <b/>
        <sz val="10"/>
        <color rgb="FF000000"/>
        <rFont val="Arial, sans-serif"/>
        <charset val="134"/>
      </rPr>
      <t>3. Resultados e Sociedade: São objetivos que precisam ser alcançados para o alcance integral da criação de valor para a sociedade e o cumprimento da Missão Institucional de modo sustentável. Esses objetivos também se organizam de acordo com as áreas finalísticas que compõem a Cadeia de Valor da Unipampa.</t>
    </r>
  </si>
  <si>
    <t>Resultados à Sociedade: São objetivos que precisam ser alcançados para o alcance integral da criação de valor para a sociedade e o cumprimento da Missão Institucional de modo sustentável. Esses objetivos também se organizam de acordo com as áreas finalísticas que compõem a Cadeia de Valor da Unipampa.</t>
  </si>
  <si>
    <t>Processos Internos: Graduação, Pós-Graduação, Extensão e Cultura; Assistência Estudantil, Comunicação dentre outros.</t>
  </si>
  <si>
    <t>Processos Internos: Esses objetivos criam e cumprem a proposição de valor para a sociedade. O desempenho dos processos internos é um indicador de tendência de melhorias que terão impacto nos resultados e no atendimento às demandas da sociedade.</t>
  </si>
  <si>
    <t>Governança, Aprendizagem e Recursos: Alinhamento Estratégico, Transparência e Prestação de Contas; Integridade, Gestão de Riscos e Controles Internos; Governança Digital; Gestão de Pessoas; Infraestrutura Física; Infraestrutura de TI e Equipamentos</t>
  </si>
  <si>
    <t>Governança, Aprendizagem e Recursos: Composto por objetivos que demonstram como governança, pessoas, tecnologia da informação, infraestrutura física e equipamentos se conjungam para sustentar a estratégia. As melhorias nos resultados de Governança, Aprendizagem e Recursos são indicadores de tendência para os processos internos em busca dos resultados para a sociedade.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</si>
</sst>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%"/>
    <numFmt numFmtId="181" formatCode="0.0"/>
  </numFmts>
  <fonts count="55">
    <font>
      <sz val="10"/>
      <color rgb="FF000000"/>
      <name val="Arial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2"/>
      <color rgb="FF0000FF"/>
      <name val="Arial"/>
      <charset val="134"/>
    </font>
    <font>
      <sz val="12"/>
      <color rgb="FFFF0000"/>
      <name val="Arial"/>
      <charset val="134"/>
    </font>
    <font>
      <sz val="12"/>
      <color rgb="FF9900FF"/>
      <name val="Arial"/>
      <charset val="134"/>
    </font>
    <font>
      <sz val="10"/>
      <color rgb="FF000000"/>
      <name val="Roboto"/>
      <charset val="134"/>
    </font>
    <font>
      <sz val="9"/>
      <color rgb="FF444746"/>
      <name val="Arial"/>
      <charset val="134"/>
    </font>
    <font>
      <b/>
      <sz val="10"/>
      <color theme="1"/>
      <name val="Arial"/>
      <charset val="134"/>
    </font>
    <font>
      <b/>
      <sz val="12"/>
      <color rgb="FFFFFFFF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  <scheme val="minor"/>
    </font>
    <font>
      <sz val="9"/>
      <color theme="1"/>
      <name val="Arial"/>
      <charset val="134"/>
    </font>
    <font>
      <b/>
      <sz val="10"/>
      <color rgb="FFFFFFFF"/>
      <name val="Arial"/>
      <charset val="134"/>
    </font>
    <font>
      <b/>
      <sz val="10"/>
      <color rgb="FF040C28"/>
      <name val="Arial"/>
      <charset val="134"/>
    </font>
    <font>
      <b/>
      <sz val="11"/>
      <color rgb="FF000000"/>
      <name val="Arial"/>
      <charset val="134"/>
    </font>
    <font>
      <b/>
      <u/>
      <sz val="10"/>
      <color rgb="FF0000FF"/>
      <name val="Arial"/>
      <charset val="134"/>
    </font>
    <font>
      <b/>
      <sz val="10"/>
      <color rgb="FF000000"/>
      <name val="Arial, sans-serif"/>
      <charset val="134"/>
    </font>
    <font>
      <u/>
      <sz val="10"/>
      <color rgb="FF0000FF"/>
      <name val="Arial"/>
      <charset val="134"/>
    </font>
    <font>
      <u/>
      <sz val="10"/>
      <color rgb="FF000000"/>
      <name val="Arial"/>
      <charset val="134"/>
    </font>
    <font>
      <u/>
      <sz val="10"/>
      <color rgb="FF1155CC"/>
      <name val="Arial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name val="Arial, sans-serif"/>
      <charset val="134"/>
    </font>
    <font>
      <sz val="10"/>
      <color rgb="FFFFFFFF"/>
      <name val="Arial"/>
      <charset val="134"/>
    </font>
    <font>
      <sz val="10"/>
      <name val="Arial"/>
      <charset val="134"/>
    </font>
    <font>
      <sz val="10"/>
      <color rgb="FF000000"/>
      <name val="Arial, sans-serif"/>
      <charset val="134"/>
    </font>
    <font>
      <sz val="10"/>
      <name val="Arial, sans-serif"/>
      <charset val="134"/>
    </font>
    <font>
      <b/>
      <sz val="10"/>
      <name val="Arial"/>
      <charset val="134"/>
    </font>
    <font>
      <b/>
      <u/>
      <sz val="10"/>
      <color rgb="FF1155CC"/>
      <name val="Arial, sans-serif"/>
      <charset val="134"/>
    </font>
    <font>
      <u/>
      <sz val="10"/>
      <color rgb="FF1155CC"/>
      <name val="Arial, sans-serif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19" applyNumberFormat="0" applyAlignment="0" applyProtection="0">
      <alignment vertical="center"/>
    </xf>
    <xf numFmtId="0" fontId="37" fillId="9" borderId="20" applyNumberFormat="0" applyAlignment="0" applyProtection="0">
      <alignment vertical="center"/>
    </xf>
    <xf numFmtId="0" fontId="38" fillId="9" borderId="19" applyNumberFormat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207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1" fillId="2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80" fontId="7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0" fontId="8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/>
    <xf numFmtId="0" fontId="6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9" fontId="3" fillId="0" borderId="0" xfId="0" applyNumberFormat="1" applyFont="1"/>
    <xf numFmtId="181" fontId="3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textRotation="90" wrapText="1"/>
    </xf>
    <xf numFmtId="0" fontId="13" fillId="3" borderId="6" xfId="0" applyFont="1" applyFill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1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4" fillId="0" borderId="11" xfId="0" applyFont="1" applyBorder="1"/>
    <xf numFmtId="0" fontId="4" fillId="0" borderId="4" xfId="0" applyFont="1" applyBorder="1"/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12" fillId="0" borderId="2" xfId="0" applyFont="1" applyBorder="1" applyAlignment="1">
      <alignment vertical="center"/>
    </xf>
    <xf numFmtId="0" fontId="4" fillId="0" borderId="1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0" fontId="15" fillId="4" borderId="6" xfId="0" applyFont="1" applyFill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80" fontId="14" fillId="0" borderId="1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/>
    <xf numFmtId="180" fontId="15" fillId="0" borderId="6" xfId="0" applyNumberFormat="1" applyFont="1" applyBorder="1" applyAlignment="1">
      <alignment horizontal="center" vertical="center"/>
    </xf>
    <xf numFmtId="180" fontId="14" fillId="0" borderId="7" xfId="0" applyNumberFormat="1" applyFont="1" applyBorder="1" applyAlignment="1">
      <alignment horizontal="center" vertical="center"/>
    </xf>
    <xf numFmtId="0" fontId="4" fillId="0" borderId="5" xfId="0" applyFont="1" applyBorder="1"/>
    <xf numFmtId="0" fontId="16" fillId="0" borderId="11" xfId="0" applyFont="1" applyBorder="1" applyAlignment="1">
      <alignment horizontal="center" vertical="center"/>
    </xf>
    <xf numFmtId="0" fontId="17" fillId="0" borderId="4" xfId="0" applyFont="1" applyBorder="1"/>
    <xf numFmtId="180" fontId="15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0" xfId="0" applyFont="1" applyBorder="1"/>
    <xf numFmtId="0" fontId="14" fillId="0" borderId="14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1" xfId="0" applyFont="1" applyBorder="1"/>
    <xf numFmtId="180" fontId="14" fillId="0" borderId="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4" xfId="0" applyFont="1" applyBorder="1"/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180" fontId="15" fillId="0" borderId="13" xfId="0" applyNumberFormat="1" applyFont="1" applyBorder="1" applyAlignment="1">
      <alignment horizontal="center" vertical="center"/>
    </xf>
    <xf numFmtId="180" fontId="14" fillId="0" borderId="14" xfId="0" applyNumberFormat="1" applyFont="1" applyBorder="1" applyAlignment="1">
      <alignment horizontal="center" vertical="center"/>
    </xf>
    <xf numFmtId="180" fontId="15" fillId="0" borderId="14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0" fontId="14" fillId="0" borderId="15" xfId="0" applyNumberFormat="1" applyFont="1" applyBorder="1" applyAlignment="1">
      <alignment horizontal="center" vertical="center"/>
    </xf>
    <xf numFmtId="0" fontId="14" fillId="0" borderId="0" xfId="0" applyFont="1"/>
    <xf numFmtId="180" fontId="14" fillId="0" borderId="3" xfId="0" applyNumberFormat="1" applyFont="1" applyBorder="1" applyAlignment="1">
      <alignment horizontal="center" vertical="center"/>
    </xf>
    <xf numFmtId="0" fontId="3" fillId="0" borderId="10" xfId="0" applyFont="1" applyBorder="1"/>
    <xf numFmtId="180" fontId="15" fillId="0" borderId="9" xfId="0" applyNumberFormat="1" applyFont="1" applyBorder="1" applyAlignment="1">
      <alignment horizontal="center" vertical="center"/>
    </xf>
    <xf numFmtId="0" fontId="17" fillId="0" borderId="5" xfId="0" applyFont="1" applyBorder="1"/>
    <xf numFmtId="0" fontId="3" fillId="0" borderId="8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textRotation="90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4" xfId="0" applyFont="1" applyBorder="1"/>
    <xf numFmtId="0" fontId="15" fillId="0" borderId="9" xfId="0" applyFont="1" applyBorder="1" applyAlignment="1">
      <alignment wrapText="1"/>
    </xf>
    <xf numFmtId="0" fontId="3" fillId="0" borderId="13" xfId="0" applyFont="1" applyBorder="1"/>
    <xf numFmtId="0" fontId="15" fillId="0" borderId="10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/>
    <xf numFmtId="0" fontId="3" fillId="0" borderId="15" xfId="0" applyFont="1" applyBorder="1"/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0" fillId="6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left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" fillId="0" borderId="13" xfId="0" applyFont="1" applyBorder="1" applyAlignment="1" quotePrefix="1">
      <alignment horizontal="left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Arial Narrow"/>
              </a:rPr>
              <a:t>Densidade: 47,4%</a:t>
            </a:r>
            <a:endParaRPr b="0" i="0">
              <a:solidFill>
                <a:srgbClr val="000000"/>
              </a:solidFill>
              <a:latin typeface="Arial Narrow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Gráficos!$H$4:$H$5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Gráficos!$I$4:$I$5</c:f>
              <c:numCache>
                <c:formatCode>General</c:formatCode>
                <c:ptCount val="2"/>
                <c:pt idx="0">
                  <c:v>1200</c:v>
                </c:pt>
                <c:pt idx="1">
                  <c:v>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7753576"/>
        <c:axId val="862904045"/>
      </c:barChart>
      <c:catAx>
        <c:axId val="15877535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862904045"/>
        <c:crosses val="autoZero"/>
        <c:auto val="1"/>
        <c:lblAlgn val="ctr"/>
        <c:lblOffset val="100"/>
        <c:noMultiLvlLbl val="0"/>
      </c:catAx>
      <c:valAx>
        <c:axId val="862904045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87753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43%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Gráficos!$P$4:$P$5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Gráficos!$Q$4:$Q$5</c:f>
              <c:numCache>
                <c:formatCode>General</c:formatCode>
                <c:ptCount val="2"/>
                <c:pt idx="0">
                  <c:v>1050</c:v>
                </c:pt>
                <c:pt idx="1">
                  <c:v>452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9271373"/>
        <c:axId val="1129421440"/>
      </c:barChart>
      <c:catAx>
        <c:axId val="2079271373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29421440"/>
        <c:crosses val="autoZero"/>
        <c:auto val="1"/>
        <c:lblAlgn val="ctr"/>
        <c:lblOffset val="100"/>
        <c:noMultiLvlLbl val="0"/>
      </c:catAx>
      <c:valAx>
        <c:axId val="1129421440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7927137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38%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Gráficos!$H$29:$H$30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Gráficos!$I$29:$I$30</c:f>
              <c:numCache>
                <c:formatCode>General</c:formatCode>
                <c:ptCount val="2"/>
                <c:pt idx="0">
                  <c:v>1200</c:v>
                </c:pt>
                <c:pt idx="1">
                  <c:v>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0399548"/>
        <c:axId val="1739153601"/>
      </c:barChart>
      <c:catAx>
        <c:axId val="21303995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739153601"/>
        <c:crosses val="autoZero"/>
        <c:auto val="1"/>
        <c:lblAlgn val="ctr"/>
        <c:lblOffset val="100"/>
        <c:noMultiLvlLbl val="0"/>
      </c:catAx>
      <c:valAx>
        <c:axId val="1739153601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1303995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51%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Gráficos!$P$29:$P$30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Gráficos!$Q$29:$Q$30</c:f>
              <c:numCache>
                <c:formatCode>General</c:formatCode>
                <c:ptCount val="2"/>
                <c:pt idx="0">
                  <c:v>1050</c:v>
                </c:pt>
                <c:pt idx="1">
                  <c:v>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5501685"/>
        <c:axId val="2062604358"/>
      </c:barChart>
      <c:catAx>
        <c:axId val="1285501685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62604358"/>
        <c:crosses val="autoZero"/>
        <c:auto val="1"/>
        <c:lblAlgn val="ctr"/>
        <c:lblOffset val="100"/>
        <c:noMultiLvlLbl val="0"/>
      </c:catAx>
      <c:valAx>
        <c:axId val="2062604358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28550168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Arial Narrow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Arial Narrow"/>
              </a:rPr>
              <a:t>Densidade: 47,4%</a:t>
            </a:r>
            <a:endParaRPr b="0" i="0">
              <a:solidFill>
                <a:srgbClr val="000000"/>
              </a:solidFill>
              <a:latin typeface="Arial Narrow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pt-BR" sz="1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Gráficos!$H$4:$H$5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Gráficos!$I$4:$I$5</c:f>
              <c:numCache>
                <c:formatCode>General</c:formatCode>
                <c:ptCount val="2"/>
                <c:pt idx="0">
                  <c:v>1200</c:v>
                </c:pt>
                <c:pt idx="1">
                  <c:v>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392154"/>
        <c:axId val="1869185592"/>
      </c:barChart>
      <c:catAx>
        <c:axId val="181339215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69185592"/>
        <c:crosses val="autoZero"/>
        <c:auto val="1"/>
        <c:lblAlgn val="ctr"/>
        <c:lblOffset val="100"/>
        <c:noMultiLvlLbl val="0"/>
      </c:catAx>
      <c:valAx>
        <c:axId val="1869185592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1339215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43%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Gráficos!$P$4:$P$5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Gráficos!$Q$4:$Q$5</c:f>
              <c:numCache>
                <c:formatCode>General</c:formatCode>
                <c:ptCount val="2"/>
                <c:pt idx="0">
                  <c:v>1050</c:v>
                </c:pt>
                <c:pt idx="1">
                  <c:v>452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3935484"/>
        <c:axId val="892080279"/>
      </c:barChart>
      <c:catAx>
        <c:axId val="21039354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892080279"/>
        <c:crosses val="autoZero"/>
        <c:auto val="1"/>
        <c:lblAlgn val="ctr"/>
        <c:lblOffset val="100"/>
        <c:noMultiLvlLbl val="0"/>
      </c:catAx>
      <c:valAx>
        <c:axId val="892080279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1039354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38%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Gráficos!$H$29:$H$30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Gráficos!$I$29:$I$30</c:f>
              <c:numCache>
                <c:formatCode>General</c:formatCode>
                <c:ptCount val="2"/>
                <c:pt idx="0">
                  <c:v>1200</c:v>
                </c:pt>
                <c:pt idx="1">
                  <c:v>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5436362"/>
        <c:axId val="1411725718"/>
      </c:barChart>
      <c:catAx>
        <c:axId val="190543636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411725718"/>
        <c:crosses val="autoZero"/>
        <c:auto val="1"/>
        <c:lblAlgn val="ctr"/>
        <c:lblOffset val="100"/>
        <c:noMultiLvlLbl val="0"/>
      </c:catAx>
      <c:valAx>
        <c:axId val="1411725718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90543636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Densidade: 51%</a:t>
            </a:r>
            <a:endParaRPr b="0" i="0">
              <a:solidFill>
                <a:srgbClr val="000000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Gráficos!$P$29:$P$30</c:f>
              <c:strCache>
                <c:ptCount val="2"/>
                <c:pt idx="0">
                  <c:v>Pontos Possíveis</c:v>
                </c:pt>
                <c:pt idx="1">
                  <c:v>Alcançado</c:v>
                </c:pt>
              </c:strCache>
            </c:strRef>
          </c:cat>
          <c:val>
            <c:numRef>
              <c:f>Gráficos!$Q$29:$Q$30</c:f>
              <c:numCache>
                <c:formatCode>General</c:formatCode>
                <c:ptCount val="2"/>
                <c:pt idx="0">
                  <c:v>1050</c:v>
                </c:pt>
                <c:pt idx="1">
                  <c:v>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4517965"/>
        <c:axId val="2035424245"/>
      </c:barChart>
      <c:catAx>
        <c:axId val="484517965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35424245"/>
        <c:crosses val="autoZero"/>
        <c:auto val="1"/>
        <c:lblAlgn val="ctr"/>
        <c:lblOffset val="100"/>
        <c:noMultiLvlLbl val="0"/>
      </c:catAx>
      <c:valAx>
        <c:axId val="2035424245"/>
        <c:scaling>
          <c:orientation val="minMax"/>
        </c:scaling>
        <c:delete val="0"/>
        <c:axPos val="l"/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8451796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8.xml"/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1898015</xdr:colOff>
      <xdr:row>7</xdr:row>
      <xdr:rowOff>16510</xdr:rowOff>
    </xdr:from>
    <xdr:ext cx="10347960" cy="4889500"/>
    <xdr:graphicFrame>
      <xdr:nvGraphicFramePr>
        <xdr:cNvPr id="538425541" name="Chart 1" title="Gráfico"/>
        <xdr:cNvGraphicFramePr/>
      </xdr:nvGraphicFramePr>
      <xdr:xfrm>
        <a:off x="3243580" y="4067810"/>
        <a:ext cx="10347960" cy="4889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0</xdr:colOff>
      <xdr:row>7</xdr:row>
      <xdr:rowOff>26670</xdr:rowOff>
    </xdr:from>
    <xdr:ext cx="9502775" cy="4886960"/>
    <xdr:graphicFrame>
      <xdr:nvGraphicFramePr>
        <xdr:cNvPr id="19662277" name="Chart 2" title="Gráfico"/>
        <xdr:cNvGraphicFramePr/>
      </xdr:nvGraphicFramePr>
      <xdr:xfrm>
        <a:off x="13958570" y="4077970"/>
        <a:ext cx="9502775" cy="488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1897380</xdr:colOff>
      <xdr:row>24</xdr:row>
      <xdr:rowOff>9525</xdr:rowOff>
    </xdr:from>
    <xdr:ext cx="10358120" cy="4592320"/>
    <xdr:graphicFrame>
      <xdr:nvGraphicFramePr>
        <xdr:cNvPr id="2008590302" name="Chart 3" title="Gráfico"/>
        <xdr:cNvGraphicFramePr/>
      </xdr:nvGraphicFramePr>
      <xdr:xfrm>
        <a:off x="3242945" y="11109325"/>
        <a:ext cx="10358120" cy="459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0</xdr:colOff>
      <xdr:row>24</xdr:row>
      <xdr:rowOff>9525</xdr:rowOff>
    </xdr:from>
    <xdr:ext cx="9497695" cy="4606925"/>
    <xdr:graphicFrame>
      <xdr:nvGraphicFramePr>
        <xdr:cNvPr id="1373102853" name="Chart 4" title="Gráfico"/>
        <xdr:cNvGraphicFramePr/>
      </xdr:nvGraphicFramePr>
      <xdr:xfrm>
        <a:off x="13958570" y="11109325"/>
        <a:ext cx="9497695" cy="4606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676275</xdr:colOff>
      <xdr:row>7</xdr:row>
      <xdr:rowOff>38100</xdr:rowOff>
    </xdr:from>
    <xdr:ext cx="5715000" cy="3533775"/>
    <xdr:graphicFrame>
      <xdr:nvGraphicFramePr>
        <xdr:cNvPr id="1771971142" name="Chart 5" title="Gráfico"/>
        <xdr:cNvGraphicFramePr/>
      </xdr:nvGraphicFramePr>
      <xdr:xfrm>
        <a:off x="4886325" y="1371600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342900</xdr:colOff>
      <xdr:row>7</xdr:row>
      <xdr:rowOff>38100</xdr:rowOff>
    </xdr:from>
    <xdr:ext cx="5715000" cy="3533775"/>
    <xdr:graphicFrame>
      <xdr:nvGraphicFramePr>
        <xdr:cNvPr id="1720227699" name="Chart 6" title="Gráfico"/>
        <xdr:cNvGraphicFramePr/>
      </xdr:nvGraphicFramePr>
      <xdr:xfrm>
        <a:off x="11289030" y="1371600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676275</xdr:colOff>
      <xdr:row>31</xdr:row>
      <xdr:rowOff>180975</xdr:rowOff>
    </xdr:from>
    <xdr:ext cx="5715000" cy="3533775"/>
    <xdr:graphicFrame>
      <xdr:nvGraphicFramePr>
        <xdr:cNvPr id="698263097" name="Chart 7" title="Gráfico"/>
        <xdr:cNvGraphicFramePr/>
      </xdr:nvGraphicFramePr>
      <xdr:xfrm>
        <a:off x="4886325" y="6086475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342900</xdr:colOff>
      <xdr:row>31</xdr:row>
      <xdr:rowOff>180975</xdr:rowOff>
    </xdr:from>
    <xdr:ext cx="5715000" cy="3533775"/>
    <xdr:graphicFrame>
      <xdr:nvGraphicFramePr>
        <xdr:cNvPr id="1687775316" name="Chart 8" title="Gráfico"/>
        <xdr:cNvGraphicFramePr/>
      </xdr:nvGraphicFramePr>
      <xdr:xfrm>
        <a:off x="11289030" y="6086475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gov.br/governodigital/pt-br/contratacoes-de-tic/catalogo-de-solucoes-de-tic" TargetMode="External"/><Relationship Id="rId8" Type="http://schemas.openxmlformats.org/officeDocument/2006/relationships/hyperlink" Target="https://www.gov.br/governodigital/pt-br/contratacoes-de-tic/instrucao-normativa-sgd-me-no-94-de-23-de-dezembro-de-2022" TargetMode="External"/><Relationship Id="rId7" Type="http://schemas.openxmlformats.org/officeDocument/2006/relationships/hyperlink" Target="https://www.gov.br/governodigital/pt-br/contratacoes-de-tic/instrucao-normativa-sgd-mgi-no-6-de-29-de-marco-de-2023" TargetMode="External"/><Relationship Id="rId6" Type="http://schemas.openxmlformats.org/officeDocument/2006/relationships/hyperlink" Target="https://www.planalto.gov.br/ccivil_03/leis/leis_2001/l10257.htm" TargetMode="External"/><Relationship Id="rId5" Type="http://schemas.openxmlformats.org/officeDocument/2006/relationships/hyperlink" Target="https://www.planalto.gov.br/ccivil_03/_ato2004-2006/2005/Lei/L11091.htm" TargetMode="External"/><Relationship Id="rId4" Type="http://schemas.openxmlformats.org/officeDocument/2006/relationships/hyperlink" Target="http://legislacao.planalto.gov.br/legisla/legislacao.nsf/Viw_Identificacao/DEC%205.825-2006?OpenDocument" TargetMode="External"/><Relationship Id="rId3" Type="http://schemas.openxmlformats.org/officeDocument/2006/relationships/hyperlink" Target="http://legislacao.planalto.gov.br/legisla/legislacao.nsf/Viw_Identificacao/DEC%2011.072-2022?OpenDocument" TargetMode="External"/><Relationship Id="rId2" Type="http://schemas.openxmlformats.org/officeDocument/2006/relationships/hyperlink" Target="http://legislacao.planalto.gov.br/legisla/legislacao.nsf/Viw_Identificacao/DEC%2010.835-2021?OpenDocument" TargetMode="External"/><Relationship Id="rId10" Type="http://schemas.openxmlformats.org/officeDocument/2006/relationships/hyperlink" Target="https://agenciagov.ebc.com.br/noticias/202406/governo-encaminha-projeto-do-novo-pne-ao-congresso-nacional-1" TargetMode="External"/><Relationship Id="rId1" Type="http://schemas.openxmlformats.org/officeDocument/2006/relationships/hyperlink" Target="http://legislacao.planalto.gov.br/legisla/legislacao.nsf/Viw_Identificacao/DEC%209.739-2019?OpenDocumen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82"/>
  <sheetViews>
    <sheetView tabSelected="1" zoomScale="145" zoomScaleNormal="145" workbookViewId="0">
      <selection activeCell="H1" sqref="H1"/>
    </sheetView>
  </sheetViews>
  <sheetFormatPr defaultColWidth="12.6285714285714" defaultRowHeight="15" customHeight="1"/>
  <cols>
    <col min="1" max="16384" width="12.6285714285714" style="175"/>
  </cols>
  <sheetData>
    <row r="1" ht="35" customHeight="1" spans="1:21">
      <c r="A1" s="176" t="s">
        <v>0</v>
      </c>
      <c r="B1" s="177"/>
      <c r="C1" s="177"/>
      <c r="D1" s="177"/>
      <c r="E1" s="177"/>
      <c r="F1" s="102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ht="51" customHeight="1" spans="1:21">
      <c r="A2" s="179" t="s">
        <v>1</v>
      </c>
      <c r="B2" s="102"/>
      <c r="C2" s="168" t="s">
        <v>2</v>
      </c>
      <c r="D2" s="177"/>
      <c r="E2" s="177"/>
      <c r="F2" s="102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ht="94" customHeight="1" spans="1:21">
      <c r="A3" s="147" t="s">
        <v>3</v>
      </c>
      <c r="B3" s="102"/>
      <c r="C3" s="147" t="s">
        <v>4</v>
      </c>
      <c r="D3" s="177"/>
      <c r="E3" s="177"/>
      <c r="F3" s="102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ht="167" customHeight="1" spans="1:21">
      <c r="A4" s="147" t="s">
        <v>5</v>
      </c>
      <c r="B4" s="102"/>
      <c r="C4" s="147" t="s">
        <v>6</v>
      </c>
      <c r="D4" s="177"/>
      <c r="E4" s="177"/>
      <c r="F4" s="102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ht="121" customHeight="1" spans="1:21">
      <c r="A5" s="147" t="s">
        <v>7</v>
      </c>
      <c r="B5" s="102"/>
      <c r="C5" s="147" t="s">
        <v>8</v>
      </c>
      <c r="D5" s="177"/>
      <c r="E5" s="177"/>
      <c r="F5" s="102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</row>
    <row r="6" ht="12.75" spans="1:21">
      <c r="A6" s="179" t="s">
        <v>9</v>
      </c>
      <c r="B6" s="177"/>
      <c r="C6" s="177"/>
      <c r="D6" s="177"/>
      <c r="E6" s="177"/>
      <c r="F6" s="102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ht="12.75" spans="1:21">
      <c r="A7" s="180" t="s">
        <v>10</v>
      </c>
      <c r="B7" s="177"/>
      <c r="C7" s="177"/>
      <c r="D7" s="177"/>
      <c r="E7" s="177"/>
      <c r="F7" s="102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ht="12.75" spans="1:21">
      <c r="A8" s="180" t="s">
        <v>11</v>
      </c>
      <c r="B8" s="177"/>
      <c r="C8" s="177"/>
      <c r="D8" s="177"/>
      <c r="E8" s="177"/>
      <c r="F8" s="102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ht="12.75" spans="1:21">
      <c r="A9" s="180" t="s">
        <v>12</v>
      </c>
      <c r="B9" s="177"/>
      <c r="C9" s="177"/>
      <c r="D9" s="177"/>
      <c r="E9" s="177"/>
      <c r="F9" s="102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ht="12.75" spans="1:21">
      <c r="A10" s="180" t="s">
        <v>13</v>
      </c>
      <c r="B10" s="177"/>
      <c r="C10" s="177"/>
      <c r="D10" s="177"/>
      <c r="E10" s="177"/>
      <c r="F10" s="102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</row>
    <row r="11" ht="12.75" spans="1:21">
      <c r="A11" s="180" t="s">
        <v>14</v>
      </c>
      <c r="B11" s="177"/>
      <c r="C11" s="177"/>
      <c r="D11" s="177"/>
      <c r="E11" s="177"/>
      <c r="F11" s="102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ht="12.75" spans="1:21">
      <c r="A12" s="180" t="s">
        <v>15</v>
      </c>
      <c r="B12" s="177"/>
      <c r="C12" s="177"/>
      <c r="D12" s="177"/>
      <c r="E12" s="177"/>
      <c r="F12" s="102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</row>
    <row r="13" ht="12.75" spans="1:21">
      <c r="A13" s="179" t="s">
        <v>16</v>
      </c>
      <c r="B13" s="177"/>
      <c r="C13" s="177"/>
      <c r="D13" s="177"/>
      <c r="E13" s="177"/>
      <c r="F13" s="102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</row>
    <row r="14" ht="96" customHeight="1" spans="1:21">
      <c r="A14" s="168" t="s">
        <v>17</v>
      </c>
      <c r="B14" s="102"/>
      <c r="C14" s="168" t="s">
        <v>18</v>
      </c>
      <c r="D14" s="102"/>
      <c r="E14" s="168" t="s">
        <v>19</v>
      </c>
      <c r="F14" s="102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</row>
    <row r="15" ht="141" customHeight="1" spans="1:21">
      <c r="A15" s="168" t="s">
        <v>20</v>
      </c>
      <c r="B15" s="102"/>
      <c r="C15" s="168" t="s">
        <v>21</v>
      </c>
      <c r="D15" s="102"/>
      <c r="E15" s="168" t="s">
        <v>22</v>
      </c>
      <c r="F15" s="102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</row>
    <row r="16" ht="205" customHeight="1" spans="1:21">
      <c r="A16" s="168" t="s">
        <v>23</v>
      </c>
      <c r="B16" s="102"/>
      <c r="C16" s="168" t="s">
        <v>24</v>
      </c>
      <c r="D16" s="102"/>
      <c r="E16" s="168" t="s">
        <v>25</v>
      </c>
      <c r="F16" s="102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ht="57" customHeight="1" spans="1:21">
      <c r="A17" s="168" t="s">
        <v>26</v>
      </c>
      <c r="B17" s="177"/>
      <c r="C17" s="177"/>
      <c r="D17" s="177"/>
      <c r="E17" s="177"/>
      <c r="F17" s="102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</row>
    <row r="18" ht="12.75" spans="1:21">
      <c r="A18" s="181" t="s">
        <v>27</v>
      </c>
      <c r="B18" s="177"/>
      <c r="C18" s="177"/>
      <c r="D18" s="177"/>
      <c r="E18" s="177"/>
      <c r="F18" s="102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</row>
    <row r="19" ht="49" customHeight="1" spans="1:21">
      <c r="A19" s="168" t="s">
        <v>28</v>
      </c>
      <c r="B19" s="177"/>
      <c r="C19" s="177"/>
      <c r="D19" s="177"/>
      <c r="E19" s="177"/>
      <c r="F19" s="102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ht="38" customHeight="1" spans="1:21">
      <c r="A20" s="168" t="s">
        <v>29</v>
      </c>
      <c r="B20" s="177"/>
      <c r="C20" s="177"/>
      <c r="D20" s="177"/>
      <c r="E20" s="177"/>
      <c r="F20" s="102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ht="50" customHeight="1" spans="1:21">
      <c r="A21" s="168" t="s">
        <v>30</v>
      </c>
      <c r="B21" s="177"/>
      <c r="C21" s="177"/>
      <c r="D21" s="177"/>
      <c r="E21" s="177"/>
      <c r="F21" s="10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</row>
    <row r="22" ht="47" customHeight="1" spans="1:21">
      <c r="A22" s="168" t="s">
        <v>31</v>
      </c>
      <c r="B22" s="177"/>
      <c r="C22" s="177"/>
      <c r="D22" s="177"/>
      <c r="E22" s="177"/>
      <c r="F22" s="10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</row>
    <row r="23" ht="33" customHeight="1" spans="1:21">
      <c r="A23" s="168" t="s">
        <v>32</v>
      </c>
      <c r="B23" s="177"/>
      <c r="C23" s="177"/>
      <c r="D23" s="177"/>
      <c r="E23" s="177"/>
      <c r="F23" s="102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</row>
    <row r="24" ht="17" customHeight="1" spans="1:21">
      <c r="A24" s="168" t="s">
        <v>33</v>
      </c>
      <c r="B24" s="177"/>
      <c r="C24" s="177"/>
      <c r="D24" s="177"/>
      <c r="E24" s="177"/>
      <c r="F24" s="10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</row>
    <row r="25" ht="32" customHeight="1" spans="1:21">
      <c r="A25" s="168" t="s">
        <v>34</v>
      </c>
      <c r="B25" s="177"/>
      <c r="C25" s="177"/>
      <c r="D25" s="177"/>
      <c r="E25" s="177"/>
      <c r="F25" s="10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ht="30" customHeight="1" spans="1:21">
      <c r="A26" s="168" t="s">
        <v>35</v>
      </c>
      <c r="B26" s="177"/>
      <c r="C26" s="177"/>
      <c r="D26" s="177"/>
      <c r="E26" s="177"/>
      <c r="F26" s="10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ht="22" customHeight="1" spans="1:21">
      <c r="A27" s="168" t="s">
        <v>36</v>
      </c>
      <c r="B27" s="177"/>
      <c r="C27" s="177"/>
      <c r="D27" s="177"/>
      <c r="E27" s="177"/>
      <c r="F27" s="10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</row>
    <row r="28" ht="12.75" spans="1:21">
      <c r="A28" s="181" t="s">
        <v>37</v>
      </c>
      <c r="B28" s="177"/>
      <c r="C28" s="177"/>
      <c r="D28" s="177"/>
      <c r="E28" s="177"/>
      <c r="F28" s="10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</row>
    <row r="29" ht="244" customHeight="1" spans="1:21">
      <c r="A29" s="168" t="s">
        <v>38</v>
      </c>
      <c r="B29" s="177"/>
      <c r="C29" s="177"/>
      <c r="D29" s="177"/>
      <c r="E29" s="177"/>
      <c r="F29" s="10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</row>
    <row r="30" ht="31" customHeight="1" spans="1:21">
      <c r="A30" s="182" t="s">
        <v>39</v>
      </c>
      <c r="B30" s="177"/>
      <c r="C30" s="177"/>
      <c r="D30" s="177"/>
      <c r="E30" s="177"/>
      <c r="F30" s="10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</row>
    <row r="31" ht="281" customHeight="1" spans="1:21">
      <c r="A31" s="168" t="s">
        <v>40</v>
      </c>
      <c r="B31" s="177"/>
      <c r="C31" s="102"/>
      <c r="D31" s="168" t="s">
        <v>41</v>
      </c>
      <c r="E31" s="177"/>
      <c r="F31" s="102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</row>
    <row r="32" ht="185" customHeight="1" spans="1:21">
      <c r="A32" s="168" t="s">
        <v>42</v>
      </c>
      <c r="B32" s="177"/>
      <c r="C32" s="102"/>
      <c r="D32" s="168" t="s">
        <v>43</v>
      </c>
      <c r="E32" s="177"/>
      <c r="F32" s="10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</row>
    <row r="33" ht="124" customHeight="1" spans="1:21">
      <c r="A33" s="168" t="s">
        <v>44</v>
      </c>
      <c r="B33" s="177"/>
      <c r="C33" s="102"/>
      <c r="D33" s="168" t="s">
        <v>45</v>
      </c>
      <c r="E33" s="177"/>
      <c r="F33" s="10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</row>
    <row r="34" ht="12.75" spans="1:21">
      <c r="A34" s="181" t="s">
        <v>46</v>
      </c>
      <c r="B34" s="177"/>
      <c r="C34" s="177"/>
      <c r="D34" s="177"/>
      <c r="E34" s="177"/>
      <c r="F34" s="10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</row>
    <row r="35" spans="1:21">
      <c r="A35" s="179" t="s">
        <v>47</v>
      </c>
      <c r="B35" s="177"/>
      <c r="C35" s="102"/>
      <c r="D35" s="183" t="s">
        <v>48</v>
      </c>
      <c r="E35" s="177"/>
      <c r="F35" s="10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</row>
    <row r="36" ht="101" customHeight="1" spans="1:21">
      <c r="A36" s="147" t="s">
        <v>49</v>
      </c>
      <c r="B36" s="177"/>
      <c r="C36" s="102"/>
      <c r="D36" s="147" t="s">
        <v>50</v>
      </c>
      <c r="E36" s="177"/>
      <c r="F36" s="102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</row>
    <row r="37" ht="66" customHeight="1" spans="1:21">
      <c r="A37" s="147" t="s">
        <v>51</v>
      </c>
      <c r="B37" s="177"/>
      <c r="C37" s="102"/>
      <c r="D37" s="147" t="s">
        <v>52</v>
      </c>
      <c r="E37" s="177"/>
      <c r="F37" s="102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</row>
    <row r="38" ht="81" customHeight="1" spans="1:21">
      <c r="A38" s="147" t="s">
        <v>53</v>
      </c>
      <c r="B38" s="177"/>
      <c r="C38" s="102"/>
      <c r="D38" s="147" t="s">
        <v>54</v>
      </c>
      <c r="E38" s="177"/>
      <c r="F38" s="102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</row>
    <row r="39" ht="43" customHeight="1" spans="1:21">
      <c r="A39" s="147" t="s">
        <v>55</v>
      </c>
      <c r="B39" s="177"/>
      <c r="C39" s="102"/>
      <c r="D39" s="147" t="s">
        <v>56</v>
      </c>
      <c r="E39" s="177"/>
      <c r="F39" s="102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</row>
    <row r="40" ht="79" customHeight="1" spans="1:21">
      <c r="A40" s="147" t="s">
        <v>57</v>
      </c>
      <c r="B40" s="177"/>
      <c r="C40" s="102"/>
      <c r="D40" s="147" t="s">
        <v>58</v>
      </c>
      <c r="E40" s="177"/>
      <c r="F40" s="102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</row>
    <row r="41" ht="26" customHeight="1" spans="1:21">
      <c r="A41" s="147" t="s">
        <v>59</v>
      </c>
      <c r="B41" s="177"/>
      <c r="C41" s="102"/>
      <c r="D41" s="147" t="s">
        <v>60</v>
      </c>
      <c r="E41" s="177"/>
      <c r="F41" s="102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</row>
    <row r="42" spans="1:21">
      <c r="A42" s="179" t="s">
        <v>61</v>
      </c>
      <c r="B42" s="177"/>
      <c r="C42" s="102"/>
      <c r="D42" s="183" t="s">
        <v>62</v>
      </c>
      <c r="E42" s="177"/>
      <c r="F42" s="102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</row>
    <row r="43" ht="154" customHeight="1" spans="1:21">
      <c r="A43" s="147" t="s">
        <v>63</v>
      </c>
      <c r="B43" s="177"/>
      <c r="C43" s="102"/>
      <c r="D43" s="147" t="s">
        <v>64</v>
      </c>
      <c r="E43" s="177"/>
      <c r="F43" s="102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</row>
    <row r="44" ht="178" customHeight="1" spans="1:21">
      <c r="A44" s="147" t="s">
        <v>65</v>
      </c>
      <c r="B44" s="177"/>
      <c r="C44" s="102"/>
      <c r="D44" s="147" t="s">
        <v>66</v>
      </c>
      <c r="E44" s="177"/>
      <c r="F44" s="102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</row>
    <row r="45" ht="115" customHeight="1" spans="1:21">
      <c r="A45" s="147" t="s">
        <v>67</v>
      </c>
      <c r="B45" s="177"/>
      <c r="C45" s="102"/>
      <c r="D45" s="147" t="s">
        <v>68</v>
      </c>
      <c r="E45" s="177"/>
      <c r="F45" s="102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</row>
    <row r="46" ht="145" customHeight="1" spans="1:21">
      <c r="A46" s="147" t="s">
        <v>69</v>
      </c>
      <c r="B46" s="177"/>
      <c r="C46" s="102"/>
      <c r="D46" s="147" t="s">
        <v>70</v>
      </c>
      <c r="E46" s="177"/>
      <c r="F46" s="102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</row>
    <row r="47" ht="12.75" spans="1:21">
      <c r="A47" s="184" t="s">
        <v>71</v>
      </c>
      <c r="B47" s="177"/>
      <c r="C47" s="177"/>
      <c r="D47" s="177"/>
      <c r="E47" s="177"/>
      <c r="F47" s="102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</row>
    <row r="48" ht="199" customHeight="1" spans="1:21">
      <c r="A48" s="147" t="s">
        <v>72</v>
      </c>
      <c r="B48" s="177"/>
      <c r="C48" s="177"/>
      <c r="D48" s="177"/>
      <c r="E48" s="177"/>
      <c r="F48" s="102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</row>
    <row r="49" ht="41" customHeight="1" spans="1:21">
      <c r="A49" s="185" t="s">
        <v>73</v>
      </c>
      <c r="B49" s="177"/>
      <c r="C49" s="177"/>
      <c r="D49" s="177"/>
      <c r="E49" s="177"/>
      <c r="F49" s="102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</row>
    <row r="50" ht="122" customHeight="1" spans="1:21">
      <c r="A50" s="186" t="s">
        <v>74</v>
      </c>
      <c r="B50" s="177"/>
      <c r="C50" s="102"/>
      <c r="D50" s="187" t="s">
        <v>75</v>
      </c>
      <c r="E50" s="177"/>
      <c r="F50" s="102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</row>
    <row r="51" ht="68" customHeight="1" spans="1:21">
      <c r="A51" s="188" t="s">
        <v>76</v>
      </c>
      <c r="B51" s="177"/>
      <c r="C51" s="177"/>
      <c r="D51" s="177"/>
      <c r="E51" s="177"/>
      <c r="F51" s="102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</row>
    <row r="52" ht="54" customHeight="1" spans="1:21">
      <c r="A52" s="189" t="s">
        <v>77</v>
      </c>
      <c r="B52" s="177"/>
      <c r="C52" s="177"/>
      <c r="D52" s="177"/>
      <c r="E52" s="177"/>
      <c r="F52" s="102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</row>
    <row r="53" ht="116" customHeight="1" spans="1:21">
      <c r="A53" s="190" t="s">
        <v>78</v>
      </c>
      <c r="B53" s="177"/>
      <c r="C53" s="102"/>
      <c r="D53" s="191" t="s">
        <v>79</v>
      </c>
      <c r="E53" s="177"/>
      <c r="F53" s="102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ht="89" customHeight="1" spans="1:21">
      <c r="A54" s="192" t="s">
        <v>80</v>
      </c>
      <c r="B54" s="177"/>
      <c r="C54" s="102"/>
      <c r="D54" s="191" t="s">
        <v>81</v>
      </c>
      <c r="E54" s="177"/>
      <c r="F54" s="102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ht="88" customHeight="1" spans="1:21">
      <c r="A55" s="190" t="s">
        <v>82</v>
      </c>
      <c r="B55" s="177"/>
      <c r="C55" s="102"/>
      <c r="D55" s="191" t="s">
        <v>83</v>
      </c>
      <c r="E55" s="177"/>
      <c r="F55" s="102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ht="130" customHeight="1" spans="1:21">
      <c r="A56" s="193" t="s">
        <v>84</v>
      </c>
      <c r="B56" s="177"/>
      <c r="C56" s="102"/>
      <c r="D56" s="191" t="s">
        <v>85</v>
      </c>
      <c r="E56" s="177"/>
      <c r="F56" s="102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ht="123" customHeight="1" spans="1:21">
      <c r="A57" s="192" t="s">
        <v>86</v>
      </c>
      <c r="B57" s="177"/>
      <c r="C57" s="102"/>
      <c r="D57" s="191" t="s">
        <v>87</v>
      </c>
      <c r="E57" s="177"/>
      <c r="F57" s="102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ht="117" customHeight="1" spans="1:21">
      <c r="A58" s="190" t="s">
        <v>88</v>
      </c>
      <c r="B58" s="177"/>
      <c r="C58" s="102"/>
      <c r="D58" s="194" t="s">
        <v>89</v>
      </c>
      <c r="E58" s="177"/>
      <c r="F58" s="102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ht="25" customHeight="1" spans="1:21">
      <c r="A59" s="195" t="s">
        <v>90</v>
      </c>
      <c r="B59" s="177"/>
      <c r="C59" s="177"/>
      <c r="D59" s="177"/>
      <c r="E59" s="177"/>
      <c r="F59" s="102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</row>
    <row r="60" ht="13" customHeight="1" spans="1:21">
      <c r="A60" s="196" t="s">
        <v>91</v>
      </c>
      <c r="B60" s="177"/>
      <c r="C60" s="177"/>
      <c r="D60" s="177"/>
      <c r="E60" s="177"/>
      <c r="F60" s="102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</row>
    <row r="61" ht="40" customHeight="1" spans="1:21">
      <c r="A61" s="197" t="s">
        <v>92</v>
      </c>
      <c r="B61" s="177"/>
      <c r="C61" s="177"/>
      <c r="D61" s="177"/>
      <c r="E61" s="177"/>
      <c r="F61" s="102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</row>
    <row r="62" ht="14" customHeight="1" spans="1:21">
      <c r="A62" s="198" t="s">
        <v>93</v>
      </c>
      <c r="B62" s="177"/>
      <c r="C62" s="177"/>
      <c r="D62" s="177"/>
      <c r="E62" s="177"/>
      <c r="F62" s="102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</row>
    <row r="63" ht="64" customHeight="1" spans="1:21">
      <c r="A63" s="197" t="s">
        <v>94</v>
      </c>
      <c r="B63" s="177"/>
      <c r="C63" s="177"/>
      <c r="D63" s="177"/>
      <c r="E63" s="177"/>
      <c r="F63" s="102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</row>
    <row r="64" ht="17" customHeight="1" spans="1:21">
      <c r="A64" s="198" t="s">
        <v>95</v>
      </c>
      <c r="B64" s="177"/>
      <c r="C64" s="177"/>
      <c r="D64" s="177"/>
      <c r="E64" s="177"/>
      <c r="F64" s="102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</row>
    <row r="65" ht="38" customHeight="1" spans="1:21">
      <c r="A65" s="199" t="s">
        <v>96</v>
      </c>
      <c r="B65" s="177"/>
      <c r="C65" s="177"/>
      <c r="D65" s="177"/>
      <c r="E65" s="177"/>
      <c r="F65" s="102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</row>
    <row r="66" customHeight="1" spans="1:21">
      <c r="A66" s="196" t="s">
        <v>97</v>
      </c>
      <c r="B66" s="177"/>
      <c r="C66" s="177"/>
      <c r="D66" s="177"/>
      <c r="E66" s="177"/>
      <c r="F66" s="102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</row>
    <row r="67" ht="53" customHeight="1" spans="1:21">
      <c r="A67" s="200" t="s">
        <v>98</v>
      </c>
      <c r="B67" s="177"/>
      <c r="C67" s="177"/>
      <c r="D67" s="177"/>
      <c r="E67" s="177"/>
      <c r="F67" s="102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</row>
    <row r="68" ht="24" customHeight="1" spans="1:21">
      <c r="A68" s="201" t="s">
        <v>99</v>
      </c>
      <c r="B68" s="177"/>
      <c r="C68" s="177"/>
      <c r="D68" s="177"/>
      <c r="E68" s="177"/>
      <c r="F68" s="102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</row>
    <row r="69" ht="89" customHeight="1" spans="1:21">
      <c r="A69" s="202" t="s">
        <v>100</v>
      </c>
      <c r="B69" s="177"/>
      <c r="C69" s="177"/>
      <c r="D69" s="177"/>
      <c r="E69" s="177"/>
      <c r="F69" s="102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</row>
    <row r="70" ht="37" customHeight="1" spans="1:21">
      <c r="A70" s="201" t="s">
        <v>101</v>
      </c>
      <c r="B70" s="177"/>
      <c r="C70" s="177"/>
      <c r="D70" s="177"/>
      <c r="E70" s="177"/>
      <c r="F70" s="102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</row>
    <row r="71" ht="409" customHeight="1" spans="1:21">
      <c r="A71" s="203" t="s">
        <v>102</v>
      </c>
      <c r="B71" s="204"/>
      <c r="C71" s="204"/>
      <c r="D71" s="204"/>
      <c r="E71" s="204"/>
      <c r="F71" s="205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</row>
    <row r="72" ht="26" customHeight="1" spans="1:21">
      <c r="A72" s="92" t="s">
        <v>103</v>
      </c>
      <c r="B72" s="92"/>
      <c r="C72" s="92"/>
      <c r="D72" s="92"/>
      <c r="E72" s="92"/>
      <c r="F72" s="92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</row>
    <row r="73" ht="30" customHeight="1" spans="1:21">
      <c r="A73" s="206" t="s">
        <v>104</v>
      </c>
      <c r="B73" s="206"/>
      <c r="C73" s="206"/>
      <c r="D73" s="206"/>
      <c r="E73" s="206"/>
      <c r="F73" s="206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</row>
    <row r="74" ht="15.75" customHeight="1" spans="1:2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</row>
    <row r="75" ht="15.75" customHeight="1" spans="1:2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</row>
    <row r="76" ht="15.75" customHeight="1" spans="1:2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</row>
    <row r="77" ht="15.75" customHeight="1" spans="1:2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</row>
    <row r="78" ht="15.75" customHeight="1" spans="1:2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</row>
    <row r="79" ht="15.75" customHeight="1" spans="1:2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</row>
    <row r="80" ht="15.75" customHeight="1" spans="1:2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</row>
    <row r="81" ht="15.75" customHeight="1" spans="1:2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</row>
    <row r="82" ht="15.75" customHeight="1" spans="1:2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</row>
    <row r="83" ht="15.75" customHeight="1" spans="1:2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</row>
    <row r="84" ht="15.75" customHeight="1" spans="1:2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</row>
    <row r="85" ht="15.75" customHeight="1" spans="1:2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</row>
    <row r="86" ht="15.75" customHeight="1" spans="1:2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</row>
    <row r="87" ht="15.75" customHeight="1" spans="1:2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</row>
    <row r="88" ht="15.75" customHeight="1" spans="1:2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</row>
    <row r="89" ht="15.75" customHeight="1" spans="1:2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</row>
    <row r="90" ht="15.75" customHeight="1" spans="1:2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</row>
    <row r="91" ht="15.75" customHeight="1" spans="1:2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</row>
    <row r="92" ht="15.75" customHeight="1" spans="1:2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</row>
    <row r="93" ht="15.75" customHeight="1" spans="1:2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</row>
    <row r="94" ht="15.75" customHeight="1" spans="1:2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</row>
    <row r="95" ht="15.75" customHeight="1" spans="1:2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</row>
    <row r="96" ht="15.75" customHeight="1" spans="1:2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</row>
    <row r="97" ht="15.75" customHeight="1" spans="1:2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</row>
    <row r="98" ht="15.75" customHeight="1" spans="1:2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</row>
    <row r="99" ht="15.75" customHeight="1" spans="1:2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</row>
    <row r="100" ht="15.75" customHeight="1" spans="1:2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</row>
    <row r="101" ht="15.75" customHeight="1" spans="1:2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</row>
    <row r="102" ht="15.75" customHeight="1" spans="1:2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</row>
    <row r="103" ht="15.75" customHeight="1" spans="1:2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</row>
    <row r="104" ht="15.75" customHeight="1" spans="1:2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</row>
    <row r="105" ht="15.75" customHeight="1" spans="1:2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</row>
    <row r="106" ht="15.75" customHeight="1" spans="1:2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</row>
    <row r="107" ht="15.75" customHeight="1" spans="1:2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</row>
    <row r="108" ht="15.75" customHeight="1" spans="1:2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</row>
    <row r="109" ht="15.75" customHeight="1" spans="1:2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</row>
    <row r="110" ht="15.75" customHeight="1" spans="1:2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</row>
    <row r="111" ht="15.75" customHeight="1" spans="1:2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</row>
    <row r="112" ht="15.75" customHeight="1" spans="1:2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</row>
    <row r="113" ht="15.75" customHeight="1" spans="1:2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</row>
    <row r="114" ht="15.75" customHeight="1" spans="1:2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</row>
    <row r="115" ht="15.75" customHeight="1" spans="1:2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</row>
    <row r="116" ht="15.75" customHeight="1" spans="1:2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</row>
    <row r="117" ht="15.75" customHeight="1" spans="1:2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</row>
    <row r="118" ht="15.75" customHeight="1" spans="1:2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</row>
    <row r="119" ht="15.75" customHeight="1" spans="1:2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</row>
    <row r="120" ht="15.75" customHeight="1" spans="1:2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</row>
    <row r="121" ht="15.75" customHeight="1" spans="1:2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</row>
    <row r="122" ht="15.75" customHeight="1" spans="1:2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</row>
    <row r="123" ht="15.75" customHeight="1" spans="1:2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</row>
    <row r="124" ht="15.75" customHeight="1" spans="1:2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</row>
    <row r="125" ht="15.75" customHeight="1" spans="1:2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</row>
    <row r="126" ht="15.75" customHeight="1" spans="1:2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</row>
    <row r="127" ht="15.75" customHeight="1" spans="1:2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</row>
    <row r="128" ht="15.75" customHeight="1" spans="1:2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</row>
    <row r="129" ht="15.75" customHeight="1" spans="1:2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</row>
    <row r="130" ht="15.75" customHeight="1" spans="1:2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</row>
    <row r="131" ht="15.75" customHeight="1" spans="1:2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</row>
    <row r="132" ht="15.75" customHeight="1" spans="1:2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</row>
    <row r="133" ht="15.75" customHeight="1" spans="1:2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</row>
    <row r="134" ht="15.75" customHeight="1" spans="1:2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</row>
    <row r="135" ht="15.75" customHeight="1" spans="1:2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</row>
    <row r="136" ht="15.75" customHeight="1" spans="1:2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</row>
    <row r="137" ht="15.75" customHeight="1" spans="1:2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</row>
    <row r="138" ht="15.75" customHeight="1" spans="1:2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</row>
    <row r="139" ht="15.75" customHeight="1" spans="1:2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</row>
    <row r="140" ht="15.75" customHeight="1" spans="1:2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</row>
    <row r="141" ht="15.75" customHeight="1" spans="1:2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</row>
    <row r="142" ht="15.75" customHeight="1" spans="1:2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</row>
    <row r="143" ht="15.75" customHeight="1" spans="1:2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</row>
    <row r="144" ht="15.75" customHeight="1" spans="1:2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</row>
    <row r="145" ht="15.75" customHeight="1" spans="1:2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</row>
    <row r="146" ht="15.75" customHeight="1" spans="1:2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</row>
    <row r="147" ht="15.75" customHeight="1" spans="1:2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</row>
    <row r="148" ht="15.75" customHeight="1" spans="1:2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</row>
    <row r="149" ht="15.75" customHeight="1" spans="1:2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</row>
    <row r="150" ht="15.75" customHeight="1" spans="1:2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</row>
    <row r="151" ht="15.75" customHeight="1" spans="1:2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</row>
    <row r="152" ht="15.75" customHeight="1" spans="1:2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</row>
    <row r="153" ht="15.75" customHeight="1" spans="1:2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</row>
    <row r="154" ht="15.75" customHeight="1" spans="1:2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</row>
    <row r="155" ht="15.75" customHeight="1" spans="1:2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</row>
    <row r="156" ht="15.75" customHeight="1" spans="1:2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</row>
    <row r="157" ht="15.75" customHeight="1" spans="1:2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</row>
    <row r="158" ht="15.75" customHeight="1" spans="1:2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</row>
    <row r="159" ht="15.75" customHeight="1" spans="1:2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</row>
    <row r="160" ht="15.75" customHeight="1" spans="1:2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</row>
    <row r="161" ht="15.75" customHeight="1" spans="1:2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</row>
    <row r="162" ht="15.75" customHeight="1" spans="1:2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</row>
    <row r="163" ht="15.75" customHeight="1" spans="1:2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</row>
    <row r="164" ht="15.75" customHeight="1" spans="1:2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</row>
    <row r="165" ht="15.75" customHeight="1" spans="1:2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</row>
    <row r="166" ht="15.75" customHeight="1" spans="1:2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</row>
    <row r="167" ht="15.75" customHeight="1" spans="1:2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</row>
    <row r="168" ht="15.75" customHeight="1" spans="1:2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</row>
    <row r="169" ht="15.75" customHeight="1" spans="1:2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</row>
    <row r="170" ht="15.75" customHeight="1" spans="1:2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</row>
    <row r="171" ht="15.75" customHeight="1" spans="1:2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</row>
    <row r="172" ht="15.75" customHeight="1" spans="1:2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</row>
    <row r="173" ht="15.75" customHeight="1" spans="1:2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</row>
    <row r="174" ht="15.75" customHeight="1" spans="1:2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</row>
    <row r="175" ht="15.75" customHeight="1" spans="1:2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</row>
    <row r="176" ht="15.75" customHeight="1" spans="1:2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</row>
    <row r="177" ht="15.75" customHeight="1" spans="1:2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</row>
    <row r="178" ht="15.75" customHeight="1" spans="1:2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</row>
    <row r="179" ht="15.75" customHeight="1" spans="1:2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</row>
    <row r="180" ht="15.75" customHeight="1" spans="1:2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</row>
    <row r="181" ht="15.75" customHeight="1" spans="1:2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</row>
    <row r="182" ht="15.75" customHeight="1" spans="1:2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</row>
    <row r="183" ht="15.75" customHeight="1" spans="1:2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</row>
    <row r="184" ht="15.75" customHeight="1" spans="1:2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</row>
    <row r="185" ht="15.75" customHeight="1" spans="1:2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</row>
    <row r="186" ht="15.75" customHeight="1" spans="1:2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</row>
    <row r="187" ht="15.75" customHeight="1" spans="1:2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</row>
    <row r="188" ht="15.75" customHeight="1" spans="1:2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</row>
    <row r="189" ht="15.75" customHeight="1" spans="1:2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</row>
    <row r="190" ht="15.75" customHeight="1" spans="1:2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</row>
    <row r="191" ht="15.75" customHeight="1" spans="1:2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</row>
    <row r="192" ht="15.75" customHeight="1" spans="1:2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</row>
    <row r="193" ht="15.75" customHeight="1" spans="1:2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</row>
    <row r="194" ht="15.75" customHeight="1" spans="1:2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</row>
    <row r="195" ht="15.75" customHeight="1" spans="1:2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</row>
    <row r="196" ht="15.75" customHeight="1" spans="1:2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</row>
    <row r="197" ht="15.75" customHeight="1" spans="1:2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</row>
    <row r="198" ht="15.75" customHeight="1" spans="1:2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</row>
    <row r="199" ht="15.75" customHeight="1" spans="1:2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</row>
    <row r="200" ht="15.75" customHeight="1" spans="1:2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</row>
    <row r="201" ht="15.75" customHeight="1" spans="1:2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</row>
    <row r="202" ht="15.75" customHeight="1" spans="1:2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</row>
    <row r="203" ht="15.75" customHeight="1" spans="1:2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</row>
    <row r="204" ht="15.75" customHeight="1" spans="1:2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</row>
    <row r="205" ht="15.75" customHeight="1" spans="1:2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</row>
    <row r="206" ht="15.75" customHeight="1" spans="1:2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</row>
    <row r="207" ht="15.75" customHeight="1" spans="1:2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</row>
    <row r="208" ht="15.75" customHeight="1" spans="1:2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</row>
    <row r="209" ht="15.75" customHeight="1" spans="1:2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</row>
    <row r="210" ht="15.75" customHeight="1" spans="1:2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</row>
    <row r="211" ht="15.75" customHeight="1" spans="1:2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</row>
    <row r="212" ht="15.75" customHeight="1" spans="1:2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</row>
    <row r="213" ht="15.75" customHeight="1" spans="1:2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</row>
    <row r="214" ht="15.75" customHeight="1" spans="1:2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</row>
    <row r="215" ht="15.75" customHeight="1" spans="1:2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</row>
    <row r="216" ht="15.75" customHeight="1" spans="1:2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</row>
    <row r="217" ht="15.75" customHeight="1" spans="1:2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</row>
    <row r="218" ht="15.75" customHeight="1" spans="1:2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</row>
    <row r="219" ht="15.75" customHeight="1" spans="1:2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</row>
    <row r="220" ht="15.75" customHeight="1" spans="1:2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</row>
    <row r="221" ht="15.75" customHeight="1" spans="1:2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</row>
    <row r="222" ht="15.75" customHeight="1" spans="1:2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</row>
    <row r="223" ht="15.75" customHeight="1" spans="1:2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</row>
    <row r="224" ht="15.75" customHeight="1" spans="1:2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</row>
    <row r="225" ht="15.75" customHeight="1" spans="1:2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</row>
    <row r="226" ht="15.75" customHeight="1" spans="1:2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</row>
    <row r="227" ht="15.75" customHeight="1" spans="1:2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</row>
    <row r="228" ht="15.75" customHeight="1" spans="1:2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</row>
    <row r="229" ht="15.75" customHeight="1" spans="1:2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</row>
    <row r="230" ht="15.75" customHeight="1" spans="1:2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</row>
    <row r="231" ht="15.75" customHeight="1" spans="1:2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</row>
    <row r="232" ht="15.75" customHeight="1" spans="1:2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</row>
    <row r="233" ht="15.75" customHeight="1" spans="1:2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</row>
    <row r="234" ht="15.75" customHeight="1" spans="1:2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</row>
    <row r="235" ht="15.75" customHeight="1" spans="1:2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</row>
    <row r="236" ht="15.75" customHeight="1" spans="1:2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</row>
    <row r="237" ht="15.75" customHeight="1" spans="1:2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</row>
    <row r="238" ht="15.75" customHeight="1" spans="1:2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</row>
    <row r="239" ht="15.75" customHeight="1" spans="1:2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</row>
    <row r="240" ht="15.75" customHeight="1" spans="1:2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</row>
    <row r="241" ht="15.75" customHeight="1" spans="1:2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</row>
    <row r="242" ht="15.75" customHeight="1" spans="1:2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</row>
    <row r="243" ht="15.75" customHeight="1" spans="1:2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</row>
    <row r="244" ht="15.75" customHeight="1" spans="1:2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</row>
    <row r="245" ht="15.75" customHeight="1" spans="1:2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</row>
    <row r="246" ht="15.75" customHeight="1" spans="1:2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</row>
    <row r="247" ht="15.75" customHeight="1" spans="1:2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</row>
    <row r="248" ht="15.75" customHeight="1" spans="1:2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</row>
    <row r="249" ht="15.75" customHeight="1" spans="1:2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</row>
    <row r="250" ht="15.75" customHeight="1" spans="1:2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</row>
    <row r="251" ht="15.75" customHeight="1" spans="1:2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</row>
    <row r="252" ht="15.75" customHeight="1" spans="1:2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</row>
    <row r="253" ht="15.75" customHeight="1" spans="1:2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</row>
    <row r="254" ht="15.75" customHeight="1" spans="1:2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</row>
    <row r="255" ht="15.75" customHeight="1" spans="1:2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</row>
    <row r="256" ht="15.75" customHeight="1" spans="1:2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</row>
    <row r="257" ht="15.75" customHeight="1" spans="1:2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</row>
    <row r="258" ht="15.75" customHeight="1" spans="1:2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</row>
    <row r="259" ht="15.75" customHeight="1" spans="1:2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</row>
    <row r="260" ht="15.75" customHeight="1" spans="1:2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</row>
    <row r="261" ht="15.75" customHeight="1" spans="1:2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</row>
    <row r="262" ht="15.75" customHeight="1" spans="1:2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</row>
    <row r="263" ht="15.75" customHeight="1" spans="1:2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</row>
    <row r="264" ht="15.75" customHeight="1" spans="1:2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</row>
    <row r="265" ht="15.75" customHeight="1" spans="1:2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</row>
    <row r="266" ht="15.75" customHeight="1" spans="1:2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</row>
    <row r="267" ht="15.75" customHeight="1" spans="1:2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</row>
    <row r="268" ht="15.75" customHeight="1" spans="1:2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</row>
    <row r="269" ht="15.75" customHeight="1" spans="1:2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</row>
    <row r="270" ht="15.75" customHeight="1" spans="1:2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</row>
    <row r="271" ht="15.75" customHeight="1" spans="1:2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</row>
    <row r="272" ht="15.75" customHeight="1" spans="1:2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</row>
    <row r="273" ht="15.75" customHeight="1" spans="1:2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</row>
    <row r="274" ht="15.75" customHeight="1" spans="1:2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</row>
    <row r="275" ht="15.75" customHeight="1" spans="1:2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</row>
    <row r="276" ht="15.75" customHeight="1" spans="1:2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</row>
    <row r="277" ht="15.75" customHeight="1" spans="1:2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</row>
    <row r="278" ht="15.75" customHeight="1" spans="1:2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</row>
    <row r="279" ht="15.75" customHeight="1" spans="1:2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</row>
    <row r="280" ht="15.75" customHeight="1" spans="1:2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</row>
    <row r="281" ht="15.75" customHeight="1" spans="1:2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</row>
    <row r="282" ht="15.75" customHeight="1" spans="1:2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</row>
    <row r="283" ht="15.75" customHeight="1" spans="1:2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</row>
    <row r="284" ht="15.75" customHeight="1" spans="1:2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</row>
    <row r="285" ht="15.75" customHeight="1" spans="1:2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</row>
    <row r="286" ht="15.75" customHeight="1" spans="1:2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</row>
    <row r="287" ht="15.75" customHeight="1" spans="1:2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</row>
    <row r="288" ht="15.75" customHeight="1" spans="1:2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</row>
    <row r="289" ht="15.75" customHeight="1" spans="1:2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</row>
    <row r="290" ht="15.75" customHeight="1" spans="1:2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</row>
    <row r="291" ht="15.75" customHeight="1" spans="1:2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</row>
    <row r="292" ht="15.75" customHeight="1" spans="1:2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</row>
    <row r="293" ht="15.75" customHeight="1" spans="1:2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</row>
    <row r="294" ht="15.75" customHeight="1" spans="1:2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</row>
    <row r="295" ht="15.75" customHeight="1" spans="1:2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</row>
    <row r="296" ht="15.75" customHeight="1" spans="1:2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</row>
    <row r="297" ht="15.75" customHeight="1" spans="1:2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</row>
    <row r="298" ht="15.75" customHeight="1" spans="1:2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</row>
    <row r="299" ht="15.75" customHeight="1" spans="1:2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</row>
    <row r="300" ht="15.75" customHeight="1" spans="1:2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</row>
    <row r="301" ht="15.75" customHeight="1" spans="1:2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</row>
    <row r="302" ht="15.75" customHeight="1" spans="1:2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</row>
    <row r="303" ht="15.75" customHeight="1" spans="1:2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</row>
    <row r="304" ht="15.75" customHeight="1" spans="1:2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</row>
    <row r="305" ht="15.75" customHeight="1" spans="1:2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</row>
    <row r="306" ht="15.75" customHeight="1" spans="1:2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</row>
    <row r="307" ht="15.75" customHeight="1" spans="1:2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</row>
    <row r="308" ht="15.75" customHeight="1" spans="1:2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</row>
    <row r="309" ht="15.75" customHeight="1" spans="1:2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</row>
    <row r="310" ht="15.75" customHeight="1" spans="1:2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</row>
    <row r="311" ht="15.75" customHeight="1" spans="1:2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</row>
    <row r="312" ht="15.75" customHeight="1" spans="1:2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</row>
    <row r="313" ht="15.75" customHeight="1" spans="1:2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</row>
    <row r="314" ht="15.75" customHeight="1" spans="1:2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</row>
    <row r="315" ht="15.75" customHeight="1" spans="1:2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</row>
    <row r="316" ht="15.75" customHeight="1" spans="1:2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</row>
    <row r="317" ht="15.75" customHeight="1" spans="1:2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</row>
    <row r="318" ht="15.75" customHeight="1" spans="1:2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</row>
    <row r="319" ht="15.75" customHeight="1" spans="1:2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</row>
    <row r="320" ht="15.75" customHeight="1" spans="1:2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</row>
    <row r="321" ht="15.75" customHeight="1" spans="1:2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</row>
    <row r="322" ht="15.75" customHeight="1" spans="1:2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</row>
    <row r="323" ht="15.75" customHeight="1" spans="1:2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</row>
    <row r="324" ht="15.75" customHeight="1" spans="1:2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</row>
    <row r="325" ht="15.75" customHeight="1" spans="1:2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</row>
    <row r="326" ht="15.75" customHeight="1" spans="1:2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</row>
    <row r="327" ht="15.75" customHeight="1" spans="1:2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</row>
    <row r="328" ht="15.75" customHeight="1" spans="1:2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</row>
    <row r="329" ht="15.75" customHeight="1" spans="1:2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</row>
    <row r="330" ht="15.75" customHeight="1" spans="1:2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</row>
    <row r="331" ht="15.75" customHeight="1" spans="1:2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</row>
    <row r="332" ht="15.75" customHeight="1" spans="1:2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</row>
    <row r="333" ht="15.75" customHeight="1" spans="1:2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</row>
    <row r="334" ht="15.75" customHeight="1" spans="1:2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</row>
    <row r="335" ht="15.75" customHeight="1" spans="1:2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</row>
    <row r="336" ht="15.75" customHeight="1" spans="1:2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</row>
    <row r="337" ht="15.75" customHeight="1" spans="1:2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</row>
    <row r="338" ht="15.75" customHeight="1" spans="1:2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</row>
    <row r="339" ht="15.75" customHeight="1" spans="1:2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</row>
    <row r="340" ht="15.75" customHeight="1" spans="1:2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</row>
    <row r="341" ht="15.75" customHeight="1" spans="1:2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</row>
    <row r="342" ht="15.75" customHeight="1" spans="1:2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</row>
    <row r="343" ht="15.75" customHeight="1" spans="1:2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</row>
    <row r="344" ht="15.75" customHeight="1" spans="1:2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</row>
    <row r="345" ht="15.75" customHeight="1" spans="1:2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</row>
    <row r="346" ht="15.75" customHeight="1" spans="1:2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</row>
    <row r="347" ht="15.75" customHeight="1" spans="1:2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</row>
    <row r="348" ht="15.75" customHeight="1" spans="1:2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</row>
    <row r="349" ht="15.75" customHeight="1" spans="1:2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</row>
    <row r="350" ht="15.75" customHeight="1" spans="1:2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</row>
    <row r="351" ht="15.75" customHeight="1" spans="1:2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</row>
    <row r="352" ht="15.75" customHeight="1" spans="1:2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</row>
    <row r="353" ht="15.75" customHeight="1" spans="1:2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</row>
    <row r="354" ht="15.75" customHeight="1" spans="1:2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</row>
    <row r="355" ht="15.75" customHeight="1" spans="1:2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</row>
    <row r="356" ht="15.75" customHeight="1" spans="1:2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</row>
    <row r="357" ht="15.75" customHeight="1" spans="1:2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</row>
    <row r="358" ht="15.75" customHeight="1" spans="1:2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</row>
    <row r="359" ht="15.75" customHeight="1" spans="1:2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</row>
    <row r="360" ht="15.75" customHeight="1" spans="1:2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</row>
    <row r="361" ht="15.75" customHeight="1" spans="1:2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</row>
    <row r="362" ht="15.75" customHeight="1" spans="1:2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</row>
    <row r="363" ht="15.75" customHeight="1" spans="1:2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</row>
    <row r="364" ht="15.75" customHeight="1" spans="1:2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</row>
    <row r="365" ht="15.75" customHeight="1" spans="1:2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</row>
    <row r="366" ht="15.75" customHeight="1" spans="1:2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</row>
    <row r="367" ht="15.75" customHeight="1" spans="1:2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</row>
    <row r="368" ht="15.75" customHeight="1" spans="1:2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</row>
    <row r="369" ht="15.75" customHeight="1" spans="1:2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</row>
    <row r="370" ht="15.75" customHeight="1" spans="1:2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</row>
    <row r="371" ht="15.75" customHeight="1" spans="1:2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</row>
    <row r="372" ht="15.75" customHeight="1" spans="1:2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</row>
    <row r="373" ht="15.75" customHeight="1" spans="1:2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</row>
    <row r="374" ht="15.75" customHeight="1" spans="1:2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</row>
    <row r="375" ht="15.75" customHeight="1" spans="1:2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</row>
    <row r="376" ht="15.75" customHeight="1" spans="1:2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</row>
    <row r="377" ht="15.75" customHeight="1" spans="1:2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</row>
    <row r="378" ht="15.75" customHeight="1" spans="1:2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</row>
    <row r="379" ht="15.75" customHeight="1" spans="1:2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</row>
    <row r="380" ht="15.75" customHeight="1" spans="1:2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</row>
    <row r="381" ht="15.75" customHeight="1" spans="1:2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</row>
    <row r="382" ht="15.75" customHeight="1" spans="1:2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</row>
    <row r="383" ht="15.75" customHeight="1" spans="1:2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</row>
    <row r="384" ht="15.75" customHeight="1" spans="1:2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</row>
    <row r="385" ht="15.75" customHeight="1" spans="1:2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</row>
    <row r="386" ht="15.75" customHeight="1" spans="1:2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</row>
    <row r="387" ht="15.75" customHeight="1" spans="1:2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</row>
    <row r="388" ht="15.75" customHeight="1" spans="1:2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</row>
    <row r="389" ht="15.75" customHeight="1" spans="1:2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</row>
    <row r="390" ht="15.75" customHeight="1" spans="1:2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</row>
    <row r="391" ht="15.75" customHeight="1" spans="1:2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</row>
    <row r="392" ht="15.75" customHeight="1" spans="1:2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</row>
    <row r="393" ht="15.75" customHeight="1" spans="1:2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</row>
    <row r="394" ht="15.75" customHeight="1" spans="1:2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</row>
    <row r="395" ht="15.75" customHeight="1" spans="1:2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</row>
    <row r="396" ht="15.75" customHeight="1" spans="1:2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</row>
    <row r="397" ht="15.75" customHeight="1" spans="1:2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</row>
    <row r="398" ht="15.75" customHeight="1" spans="1:2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</row>
    <row r="399" ht="15.75" customHeight="1" spans="1:2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</row>
    <row r="400" ht="15.75" customHeight="1" spans="1:2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</row>
    <row r="401" ht="15.75" customHeight="1" spans="1:2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</row>
    <row r="402" ht="15.75" customHeight="1" spans="1:2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</row>
    <row r="403" ht="15.75" customHeight="1" spans="1:2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</row>
    <row r="404" ht="15.75" customHeight="1" spans="1:2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</row>
    <row r="405" ht="15.75" customHeight="1" spans="1:2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</row>
    <row r="406" ht="15.75" customHeight="1" spans="1:2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</row>
    <row r="407" ht="15.75" customHeight="1" spans="1:2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</row>
    <row r="408" ht="15.75" customHeight="1" spans="1:2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</row>
    <row r="409" ht="15.75" customHeight="1" spans="1:2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</row>
    <row r="410" ht="15.75" customHeight="1" spans="1:2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</row>
    <row r="411" ht="15.75" customHeight="1" spans="1:2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</row>
    <row r="412" ht="15.75" customHeight="1" spans="1:2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</row>
    <row r="413" ht="15.75" customHeight="1" spans="1:2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</row>
    <row r="414" ht="15.75" customHeight="1" spans="1:2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</row>
    <row r="415" ht="15.75" customHeight="1" spans="1:2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</row>
    <row r="416" ht="15.75" customHeight="1" spans="1:2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</row>
    <row r="417" ht="15.75" customHeight="1" spans="1:2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</row>
    <row r="418" ht="15.75" customHeight="1" spans="1:2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</row>
    <row r="419" ht="15.75" customHeight="1" spans="1:2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</row>
    <row r="420" ht="15.75" customHeight="1" spans="1:2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</row>
    <row r="421" ht="15.75" customHeight="1" spans="1:2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</row>
    <row r="422" ht="15.75" customHeight="1" spans="1:2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</row>
    <row r="423" ht="15.75" customHeight="1" spans="1:2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</row>
    <row r="424" ht="15.75" customHeight="1" spans="1:2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</row>
    <row r="425" ht="15.75" customHeight="1" spans="1:2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</row>
    <row r="426" ht="15.75" customHeight="1" spans="1:2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</row>
    <row r="427" ht="15.75" customHeight="1" spans="1:2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</row>
    <row r="428" ht="15.75" customHeight="1" spans="1:2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</row>
    <row r="429" ht="15.75" customHeight="1" spans="1:2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</row>
    <row r="430" ht="15.75" customHeight="1" spans="1:2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</row>
    <row r="431" ht="15.75" customHeight="1" spans="1:2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</row>
    <row r="432" ht="15.75" customHeight="1" spans="1:2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</row>
    <row r="433" ht="15.75" customHeight="1" spans="1:2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</row>
    <row r="434" ht="15.75" customHeight="1" spans="1:2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</row>
    <row r="435" ht="15.75" customHeight="1" spans="1:2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</row>
    <row r="436" ht="15.75" customHeight="1" spans="1:2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</row>
    <row r="437" ht="15.75" customHeight="1" spans="1:2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</row>
    <row r="438" ht="15.75" customHeight="1" spans="1:2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</row>
    <row r="439" ht="15.75" customHeight="1" spans="1:2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</row>
    <row r="440" ht="15.75" customHeight="1" spans="1:2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</row>
    <row r="441" ht="15.75" customHeight="1" spans="1:2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</row>
    <row r="442" ht="15.75" customHeight="1" spans="1:2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</row>
    <row r="443" ht="15.75" customHeight="1" spans="1:2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</row>
    <row r="444" ht="15.75" customHeight="1" spans="1:2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</row>
    <row r="445" ht="15.75" customHeight="1" spans="1:2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</row>
    <row r="446" ht="15.75" customHeight="1" spans="1:2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</row>
    <row r="447" ht="15.75" customHeight="1" spans="1:2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</row>
    <row r="448" ht="15.75" customHeight="1" spans="1:2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</row>
    <row r="449" ht="15.75" customHeight="1" spans="1:2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</row>
    <row r="450" ht="15.75" customHeight="1" spans="1:2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</row>
    <row r="451" ht="15.75" customHeight="1" spans="1:2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</row>
    <row r="452" ht="15.75" customHeight="1" spans="1:2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</row>
    <row r="453" ht="15.75" customHeight="1" spans="1:2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</row>
    <row r="454" ht="15.75" customHeight="1" spans="1:2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</row>
    <row r="455" ht="15.75" customHeight="1" spans="1:2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</row>
    <row r="456" ht="15.75" customHeight="1" spans="1:2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</row>
    <row r="457" ht="15.75" customHeight="1" spans="1:2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</row>
    <row r="458" ht="15.75" customHeight="1" spans="1:2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</row>
    <row r="459" ht="15.75" customHeight="1" spans="1:2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</row>
    <row r="460" ht="15.75" customHeight="1" spans="1:2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</row>
    <row r="461" ht="15.75" customHeight="1" spans="1:2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</row>
    <row r="462" ht="15.75" customHeight="1" spans="1:2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</row>
    <row r="463" ht="15.75" customHeight="1" spans="1:2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</row>
    <row r="464" ht="15.75" customHeight="1" spans="1:2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</row>
    <row r="465" ht="15.75" customHeight="1" spans="1:2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</row>
    <row r="466" ht="15.75" customHeight="1" spans="1:2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</row>
    <row r="467" ht="15.75" customHeight="1" spans="1:2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</row>
    <row r="468" ht="15.75" customHeight="1" spans="1:2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</row>
    <row r="469" ht="15.75" customHeight="1" spans="1:2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</row>
    <row r="470" ht="15.75" customHeight="1" spans="1:2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</row>
    <row r="471" ht="15.75" customHeight="1" spans="1:2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</row>
    <row r="472" ht="15.75" customHeight="1" spans="1:2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</row>
    <row r="473" ht="15.75" customHeight="1" spans="1:2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</row>
    <row r="474" ht="15.75" customHeight="1" spans="1:2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</row>
    <row r="475" ht="15.75" customHeight="1" spans="1:2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</row>
    <row r="476" ht="15.75" customHeight="1" spans="1:2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</row>
    <row r="477" ht="15.75" customHeight="1" spans="1:2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</row>
    <row r="478" ht="15.75" customHeight="1" spans="1:2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</row>
    <row r="479" ht="15.75" customHeight="1" spans="1:2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</row>
    <row r="480" ht="15.75" customHeight="1" spans="1:2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</row>
    <row r="481" ht="15.75" customHeight="1" spans="1:2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</row>
    <row r="482" ht="15.75" customHeight="1" spans="1:2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</row>
    <row r="483" ht="15.75" customHeight="1" spans="1:2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</row>
    <row r="484" ht="15.75" customHeight="1" spans="1:2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</row>
    <row r="485" ht="15.75" customHeight="1" spans="1:2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</row>
    <row r="486" ht="15.75" customHeight="1" spans="1:2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</row>
    <row r="487" ht="15.75" customHeight="1" spans="1:2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</row>
    <row r="488" ht="15.75" customHeight="1" spans="1:2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</row>
    <row r="489" ht="15.75" customHeight="1" spans="1:2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</row>
    <row r="490" ht="15.75" customHeight="1" spans="1:2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</row>
    <row r="491" ht="15.75" customHeight="1" spans="1:2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</row>
    <row r="492" ht="15.75" customHeight="1" spans="1:2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</row>
    <row r="493" ht="15.75" customHeight="1" spans="1:2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</row>
    <row r="494" ht="15.75" customHeight="1" spans="1:2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</row>
    <row r="495" ht="15.75" customHeight="1" spans="1:2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</row>
    <row r="496" ht="15.75" customHeight="1" spans="1:2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</row>
    <row r="497" ht="15.75" customHeight="1" spans="1:2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</row>
    <row r="498" ht="15.75" customHeight="1" spans="1:2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</row>
    <row r="499" ht="15.75" customHeight="1" spans="1:2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</row>
    <row r="500" ht="15.75" customHeight="1" spans="1:2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</row>
    <row r="501" ht="15.75" customHeight="1" spans="1:2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</row>
    <row r="502" ht="15.75" customHeight="1" spans="1:2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</row>
    <row r="503" ht="15.75" customHeight="1" spans="1:2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</row>
    <row r="504" ht="15.75" customHeight="1" spans="1:2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</row>
    <row r="505" ht="15.75" customHeight="1" spans="1:2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</row>
    <row r="506" ht="15.75" customHeight="1" spans="1:2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</row>
    <row r="507" ht="15.75" customHeight="1" spans="1:2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</row>
    <row r="508" ht="15.75" customHeight="1" spans="1:2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</row>
    <row r="509" ht="15.75" customHeight="1" spans="1:2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</row>
    <row r="510" ht="15.75" customHeight="1" spans="1:2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</row>
    <row r="511" ht="15.75" customHeight="1" spans="1:2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</row>
    <row r="512" ht="15.75" customHeight="1" spans="1:2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</row>
    <row r="513" ht="15.75" customHeight="1" spans="1:2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</row>
    <row r="514" ht="15.75" customHeight="1" spans="1:2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</row>
    <row r="515" ht="15.75" customHeight="1" spans="1:2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</row>
    <row r="516" ht="15.75" customHeight="1" spans="1:2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</row>
    <row r="517" ht="15.75" customHeight="1" spans="1:2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</row>
    <row r="518" ht="15.75" customHeight="1" spans="1:2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</row>
    <row r="519" ht="15.75" customHeight="1" spans="1:2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</row>
    <row r="520" ht="15.75" customHeight="1" spans="1:2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</row>
    <row r="521" ht="15.75" customHeight="1" spans="1:2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</row>
    <row r="522" ht="15.75" customHeight="1" spans="1:2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</row>
    <row r="523" ht="15.75" customHeight="1" spans="1:2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</row>
    <row r="524" ht="15.75" customHeight="1" spans="1:2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</row>
    <row r="525" ht="15.75" customHeight="1" spans="1:2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</row>
    <row r="526" ht="15.75" customHeight="1" spans="1:2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</row>
    <row r="527" ht="15.75" customHeight="1" spans="1:2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</row>
    <row r="528" ht="15.75" customHeight="1" spans="1:2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</row>
    <row r="529" ht="15.75" customHeight="1" spans="1:2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</row>
    <row r="530" ht="15.75" customHeight="1" spans="1:2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</row>
    <row r="531" ht="15.75" customHeight="1" spans="1:2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</row>
    <row r="532" ht="15.75" customHeight="1" spans="1:2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</row>
    <row r="533" ht="15.75" customHeight="1" spans="1:2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</row>
    <row r="534" ht="15.75" customHeight="1" spans="1:2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</row>
    <row r="535" ht="15.75" customHeight="1" spans="1:2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</row>
    <row r="536" ht="15.75" customHeight="1" spans="1:2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</row>
    <row r="537" ht="15.75" customHeight="1" spans="1:2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</row>
    <row r="538" ht="15.75" customHeight="1" spans="1:2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</row>
    <row r="539" ht="15.75" customHeight="1" spans="1:2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</row>
    <row r="540" ht="15.75" customHeight="1" spans="1:2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</row>
    <row r="541" ht="15.75" customHeight="1" spans="1:2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</row>
    <row r="542" ht="15.75" customHeight="1" spans="1:2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</row>
    <row r="543" ht="15.75" customHeight="1" spans="1:2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</row>
    <row r="544" ht="15.75" customHeight="1" spans="1:2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</row>
    <row r="545" ht="15.75" customHeight="1" spans="1:2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</row>
    <row r="546" ht="15.75" customHeight="1" spans="1:2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</row>
    <row r="547" ht="15.75" customHeight="1" spans="1:2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</row>
    <row r="548" ht="15.75" customHeight="1" spans="1:2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</row>
    <row r="549" ht="15.75" customHeight="1" spans="1:2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</row>
    <row r="550" ht="15.75" customHeight="1" spans="1:2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</row>
    <row r="551" ht="15.75" customHeight="1" spans="1:2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</row>
    <row r="552" ht="15.75" customHeight="1" spans="1:2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</row>
    <row r="553" ht="15.75" customHeight="1" spans="1:2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</row>
    <row r="554" ht="15.75" customHeight="1" spans="1:2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</row>
    <row r="555" ht="15.75" customHeight="1" spans="1:2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</row>
    <row r="556" ht="15.75" customHeight="1" spans="1:2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</row>
    <row r="557" ht="15.75" customHeight="1" spans="1:2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</row>
    <row r="558" ht="15.75" customHeight="1" spans="1:2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</row>
    <row r="559" ht="15.75" customHeight="1" spans="1:2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</row>
    <row r="560" ht="15.75" customHeight="1" spans="1:2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</row>
    <row r="561" ht="15.75" customHeight="1" spans="1:2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</row>
    <row r="562" ht="15.75" customHeight="1" spans="1:2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</row>
    <row r="563" ht="15.75" customHeight="1" spans="1:2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</row>
    <row r="564" ht="15.75" customHeight="1" spans="1:2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</row>
    <row r="565" ht="15.75" customHeight="1" spans="1:2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</row>
    <row r="566" ht="15.75" customHeight="1" spans="1:2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</row>
    <row r="567" ht="15.75" customHeight="1" spans="1:2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</row>
    <row r="568" ht="15.75" customHeight="1" spans="1:2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</row>
    <row r="569" ht="15.75" customHeight="1" spans="1:2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</row>
    <row r="570" ht="15.75" customHeight="1" spans="1:2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</row>
    <row r="571" ht="15.75" customHeight="1" spans="1:2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</row>
    <row r="572" ht="15.75" customHeight="1" spans="1:2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</row>
    <row r="573" ht="15.75" customHeight="1" spans="1:2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</row>
    <row r="574" ht="15.75" customHeight="1" spans="1:2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</row>
    <row r="575" ht="15.75" customHeight="1" spans="1:2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</row>
    <row r="576" ht="15.75" customHeight="1" spans="1:2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</row>
    <row r="577" ht="15.75" customHeight="1" spans="1:2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</row>
    <row r="578" ht="15.75" customHeight="1" spans="1:2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</row>
    <row r="579" ht="15.75" customHeight="1" spans="1:2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</row>
    <row r="580" ht="15.75" customHeight="1" spans="1:2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</row>
    <row r="581" ht="15.75" customHeight="1" spans="1:2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</row>
    <row r="582" ht="15.75" customHeight="1" spans="1:2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</row>
    <row r="583" ht="15.75" customHeight="1" spans="1:2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</row>
    <row r="584" ht="15.75" customHeight="1" spans="1:2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</row>
    <row r="585" ht="15.75" customHeight="1" spans="1:2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</row>
    <row r="586" ht="15.75" customHeight="1" spans="1:2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</row>
    <row r="587" ht="15.75" customHeight="1" spans="1:2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</row>
    <row r="588" ht="15.75" customHeight="1" spans="1:2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</row>
    <row r="589" ht="15.75" customHeight="1" spans="1:2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</row>
    <row r="590" ht="15.75" customHeight="1" spans="1:2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</row>
    <row r="591" ht="15.75" customHeight="1" spans="1:2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</row>
    <row r="592" ht="15.75" customHeight="1" spans="1:2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</row>
    <row r="593" ht="15.75" customHeight="1" spans="1:2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</row>
    <row r="594" ht="15.75" customHeight="1" spans="1:2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</row>
    <row r="595" ht="15.75" customHeight="1" spans="1:2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</row>
    <row r="596" ht="15.75" customHeight="1" spans="1:2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</row>
    <row r="597" ht="15.75" customHeight="1" spans="1:2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</row>
    <row r="598" ht="15.75" customHeight="1" spans="1:2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</row>
    <row r="599" ht="15.75" customHeight="1" spans="1:2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</row>
    <row r="600" ht="15.75" customHeight="1" spans="1:2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</row>
    <row r="601" ht="15.75" customHeight="1" spans="1:2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</row>
    <row r="602" ht="15.75" customHeight="1" spans="1:2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</row>
    <row r="603" ht="15.75" customHeight="1" spans="1:2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</row>
    <row r="604" ht="15.75" customHeight="1" spans="1:2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</row>
    <row r="605" ht="15.75" customHeight="1" spans="1:2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</row>
    <row r="606" ht="15.75" customHeight="1" spans="1:2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</row>
    <row r="607" ht="15.75" customHeight="1" spans="1:2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</row>
    <row r="608" ht="15.75" customHeight="1" spans="1:2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</row>
    <row r="609" ht="15.75" customHeight="1" spans="1:2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</row>
    <row r="610" ht="15.75" customHeight="1" spans="1:2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</row>
    <row r="611" ht="15.75" customHeight="1" spans="1:2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</row>
    <row r="612" ht="15.75" customHeight="1" spans="1:2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</row>
    <row r="613" ht="15.75" customHeight="1" spans="1:2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</row>
    <row r="614" ht="15.75" customHeight="1" spans="1:2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</row>
    <row r="615" ht="15.75" customHeight="1" spans="1:2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</row>
    <row r="616" ht="15.75" customHeight="1" spans="1:2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</row>
    <row r="617" ht="15.75" customHeight="1" spans="1:2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</row>
    <row r="618" ht="15.75" customHeight="1" spans="1:2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</row>
    <row r="619" ht="15.75" customHeight="1" spans="1:2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</row>
    <row r="620" ht="15.75" customHeight="1" spans="1:2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</row>
    <row r="621" ht="15.75" customHeight="1" spans="1:2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</row>
    <row r="622" ht="15.75" customHeight="1" spans="1:2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</row>
    <row r="623" ht="15.75" customHeight="1" spans="1:2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</row>
    <row r="624" ht="15.75" customHeight="1" spans="1:2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</row>
    <row r="625" ht="15.75" customHeight="1" spans="1:2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</row>
    <row r="626" ht="15.75" customHeight="1" spans="1:2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</row>
    <row r="627" ht="15.75" customHeight="1" spans="1:2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</row>
    <row r="628" ht="15.75" customHeight="1" spans="1:2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</row>
    <row r="629" ht="15.75" customHeight="1" spans="1:2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</row>
    <row r="630" ht="15.75" customHeight="1" spans="1:2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</row>
    <row r="631" ht="15.75" customHeight="1" spans="1:2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</row>
    <row r="632" ht="15.75" customHeight="1" spans="1:2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</row>
    <row r="633" ht="15.75" customHeight="1" spans="1:2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</row>
    <row r="634" ht="15.75" customHeight="1" spans="1:2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</row>
    <row r="635" ht="15.75" customHeight="1" spans="1:2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</row>
    <row r="636" ht="15.75" customHeight="1" spans="1:2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</row>
    <row r="637" ht="15.75" customHeight="1" spans="1:2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</row>
    <row r="638" ht="15.75" customHeight="1" spans="1:2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</row>
    <row r="639" ht="15.75" customHeight="1" spans="1:2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</row>
    <row r="640" ht="15.75" customHeight="1" spans="1:2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</row>
    <row r="641" ht="15.75" customHeight="1" spans="1:2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</row>
    <row r="642" ht="15.75" customHeight="1" spans="1:2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</row>
    <row r="643" ht="15.75" customHeight="1" spans="1:2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</row>
    <row r="644" ht="15.75" customHeight="1" spans="1:2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</row>
    <row r="645" ht="15.75" customHeight="1" spans="1:2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</row>
    <row r="646" ht="15.75" customHeight="1" spans="1:2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</row>
    <row r="647" ht="15.75" customHeight="1" spans="1:2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</row>
    <row r="648" ht="15.75" customHeight="1" spans="1:2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</row>
    <row r="649" ht="15.75" customHeight="1" spans="1:2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</row>
    <row r="650" ht="15.75" customHeight="1" spans="1:2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</row>
    <row r="651" ht="15.75" customHeight="1" spans="1:2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</row>
    <row r="652" ht="15.75" customHeight="1" spans="1:2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</row>
    <row r="653" ht="15.75" customHeight="1" spans="1:2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</row>
    <row r="654" ht="15.75" customHeight="1" spans="1:2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</row>
    <row r="655" ht="15.75" customHeight="1" spans="1:2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</row>
    <row r="656" ht="15.75" customHeight="1" spans="1:2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</row>
    <row r="657" ht="15.75" customHeight="1" spans="1:2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</row>
    <row r="658" ht="15.75" customHeight="1" spans="1:2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</row>
    <row r="659" ht="15.75" customHeight="1" spans="1:2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</row>
    <row r="660" ht="15.75" customHeight="1" spans="1:2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</row>
    <row r="661" ht="15.75" customHeight="1" spans="1:2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</row>
    <row r="662" ht="15.75" customHeight="1" spans="1:2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</row>
    <row r="663" ht="15.75" customHeight="1" spans="1:2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</row>
    <row r="664" ht="15.75" customHeight="1" spans="1:2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</row>
    <row r="665" ht="15.75" customHeight="1" spans="1:2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</row>
    <row r="666" ht="15.75" customHeight="1" spans="1:2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</row>
    <row r="667" ht="15.75" customHeight="1" spans="1:2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</row>
    <row r="668" ht="15.75" customHeight="1" spans="1:2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</row>
    <row r="669" ht="15.75" customHeight="1" spans="1:2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</row>
    <row r="670" ht="15.75" customHeight="1" spans="1:2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</row>
    <row r="671" ht="15.75" customHeight="1" spans="1:2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</row>
    <row r="672" ht="15.75" customHeight="1" spans="1:2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</row>
    <row r="673" ht="15.75" customHeight="1" spans="1:2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</row>
    <row r="674" ht="15.75" customHeight="1" spans="1:2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</row>
    <row r="675" ht="15.75" customHeight="1" spans="1:2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</row>
    <row r="676" ht="15.75" customHeight="1" spans="1:2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</row>
    <row r="677" ht="15.75" customHeight="1" spans="1:2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</row>
    <row r="678" ht="15.75" customHeight="1" spans="1:2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</row>
    <row r="679" ht="15.75" customHeight="1" spans="1:2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</row>
    <row r="680" ht="15.75" customHeight="1" spans="1:2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</row>
    <row r="681" ht="15.75" customHeight="1" spans="1:2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</row>
    <row r="682" ht="15.75" customHeight="1" spans="1:2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</row>
    <row r="683" ht="15.75" customHeight="1" spans="1:2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</row>
    <row r="684" ht="15.75" customHeight="1" spans="1:2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</row>
    <row r="685" ht="15.75" customHeight="1" spans="1:2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</row>
    <row r="686" ht="15.75" customHeight="1" spans="1:2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</row>
    <row r="687" ht="15.75" customHeight="1" spans="1:2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</row>
    <row r="688" ht="15.75" customHeight="1" spans="1:2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</row>
    <row r="689" ht="15.75" customHeight="1" spans="1:2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</row>
    <row r="690" ht="15.75" customHeight="1" spans="1:2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</row>
    <row r="691" ht="15.75" customHeight="1" spans="1:2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</row>
    <row r="692" ht="15.75" customHeight="1" spans="1:2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</row>
    <row r="693" ht="15.75" customHeight="1" spans="1:2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</row>
    <row r="694" ht="15.75" customHeight="1" spans="1:2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</row>
    <row r="695" ht="15.75" customHeight="1" spans="1:2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</row>
    <row r="696" ht="15.75" customHeight="1" spans="1:2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</row>
    <row r="697" ht="15.75" customHeight="1" spans="1:2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</row>
    <row r="698" ht="15.75" customHeight="1" spans="1:2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</row>
    <row r="699" ht="15.75" customHeight="1" spans="1:2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</row>
    <row r="700" ht="15.75" customHeight="1" spans="1:2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</row>
    <row r="701" ht="15.75" customHeight="1" spans="1:2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</row>
    <row r="702" ht="15.75" customHeight="1" spans="1:2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</row>
    <row r="703" ht="15.75" customHeight="1" spans="1:2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</row>
    <row r="704" ht="15.75" customHeight="1" spans="1:2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</row>
    <row r="705" ht="15.75" customHeight="1" spans="1:2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</row>
    <row r="706" ht="15.75" customHeight="1" spans="1:2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</row>
    <row r="707" ht="15.75" customHeight="1" spans="1:2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</row>
    <row r="708" ht="15.75" customHeight="1" spans="1:2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</row>
    <row r="709" ht="15.75" customHeight="1" spans="1:2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</row>
    <row r="710" ht="15.75" customHeight="1" spans="1:2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</row>
    <row r="711" ht="15.75" customHeight="1" spans="1:2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</row>
    <row r="712" ht="15.75" customHeight="1" spans="1:2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</row>
    <row r="713" ht="15.75" customHeight="1" spans="1:2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</row>
    <row r="714" ht="15.75" customHeight="1" spans="1:2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</row>
    <row r="715" ht="15.75" customHeight="1" spans="1:2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</row>
    <row r="716" ht="15.75" customHeight="1" spans="1:2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</row>
    <row r="717" ht="15.75" customHeight="1" spans="1:2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</row>
    <row r="718" ht="15.75" customHeight="1" spans="1:2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</row>
    <row r="719" ht="15.75" customHeight="1" spans="1:2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</row>
    <row r="720" ht="15.75" customHeight="1" spans="1:2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</row>
    <row r="721" ht="15.75" customHeight="1" spans="1:2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</row>
    <row r="722" ht="15.75" customHeight="1" spans="1:2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</row>
    <row r="723" ht="15.75" customHeight="1" spans="1:2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</row>
    <row r="724" ht="15.75" customHeight="1" spans="1:2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</row>
    <row r="725" ht="15.75" customHeight="1" spans="1:2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</row>
    <row r="726" ht="15.75" customHeight="1" spans="1:2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</row>
    <row r="727" ht="15.75" customHeight="1" spans="1:2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</row>
    <row r="728" ht="15.75" customHeight="1" spans="1:2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</row>
    <row r="729" ht="15.75" customHeight="1" spans="1:2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</row>
    <row r="730" ht="15.75" customHeight="1" spans="1:2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</row>
    <row r="731" ht="15.75" customHeight="1" spans="1:2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</row>
    <row r="732" ht="15.75" customHeight="1" spans="1:2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</row>
    <row r="733" ht="15.75" customHeight="1" spans="1:2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</row>
    <row r="734" ht="15.75" customHeight="1" spans="1:2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</row>
    <row r="735" ht="15.75" customHeight="1" spans="1:2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</row>
    <row r="736" ht="15.75" customHeight="1" spans="1:2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</row>
    <row r="737" ht="15.75" customHeight="1" spans="1:2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</row>
    <row r="738" ht="15.75" customHeight="1" spans="1:2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</row>
    <row r="739" ht="15.75" customHeight="1" spans="1:2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</row>
    <row r="740" ht="15.75" customHeight="1" spans="1:2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</row>
    <row r="741" ht="15.75" customHeight="1" spans="1:2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</row>
    <row r="742" ht="15.75" customHeight="1" spans="1:2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</row>
    <row r="743" ht="15.75" customHeight="1" spans="1:2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</row>
    <row r="744" ht="15.75" customHeight="1" spans="1:2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</row>
    <row r="745" ht="15.75" customHeight="1" spans="1:2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</row>
    <row r="746" ht="15.75" customHeight="1" spans="1:2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</row>
    <row r="747" ht="15.75" customHeight="1" spans="1:2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</row>
    <row r="748" ht="15.75" customHeight="1" spans="1:2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</row>
    <row r="749" ht="15.75" customHeight="1" spans="1:2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</row>
    <row r="750" ht="15.75" customHeight="1" spans="1:2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</row>
    <row r="751" ht="15.75" customHeight="1" spans="1:2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</row>
    <row r="752" ht="15.75" customHeight="1" spans="1:2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</row>
    <row r="753" ht="15.75" customHeight="1" spans="1:2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</row>
    <row r="754" ht="15.75" customHeight="1" spans="1:2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</row>
    <row r="755" ht="15.75" customHeight="1" spans="1:2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</row>
    <row r="756" ht="15.75" customHeight="1" spans="1:2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</row>
    <row r="757" ht="15.75" customHeight="1" spans="1:2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ht="15.75" customHeight="1" spans="1:2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</row>
    <row r="759" ht="15.75" customHeight="1" spans="1:2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</row>
    <row r="760" ht="15.75" customHeight="1" spans="1:2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</row>
    <row r="761" ht="15.75" customHeight="1" spans="1:2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</row>
    <row r="762" ht="15.75" customHeight="1" spans="1:2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</row>
    <row r="763" ht="15.75" customHeight="1" spans="1:2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</row>
    <row r="764" ht="15.75" customHeight="1" spans="1:2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</row>
    <row r="765" ht="15.75" customHeight="1" spans="1:2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</row>
    <row r="766" ht="15.75" customHeight="1" spans="1:2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</row>
    <row r="767" ht="15.75" customHeight="1" spans="1:2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</row>
    <row r="768" ht="15.75" customHeight="1" spans="1:2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</row>
    <row r="769" ht="15.75" customHeight="1" spans="1:2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</row>
    <row r="770" ht="15.75" customHeight="1" spans="1:2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</row>
    <row r="771" ht="15.75" customHeight="1" spans="1:2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</row>
    <row r="772" ht="15.75" customHeight="1" spans="1:2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</row>
    <row r="773" ht="15.75" customHeight="1" spans="1:2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</row>
    <row r="774" ht="15.75" customHeight="1" spans="1:2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</row>
    <row r="775" ht="15.75" customHeight="1" spans="1:2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</row>
    <row r="776" ht="15.75" customHeight="1" spans="1:2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</row>
    <row r="777" ht="15.75" customHeight="1" spans="1:2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</row>
    <row r="778" ht="15.75" customHeight="1" spans="1:2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</row>
    <row r="779" ht="15.75" customHeight="1" spans="1:2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</row>
    <row r="780" ht="15.75" customHeight="1" spans="1:2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</row>
    <row r="781" ht="15.75" customHeight="1" spans="1:2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</row>
    <row r="782" ht="15.75" customHeight="1" spans="1:2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</row>
    <row r="783" ht="15.75" customHeight="1" spans="1:2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</row>
    <row r="784" ht="15.75" customHeight="1" spans="1:2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</row>
    <row r="785" ht="15.75" customHeight="1" spans="1:2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</row>
    <row r="786" ht="15.75" customHeight="1" spans="1:2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</row>
    <row r="787" ht="15.75" customHeight="1" spans="1:2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</row>
    <row r="788" ht="15.75" customHeight="1" spans="1:2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</row>
    <row r="789" ht="15.75" customHeight="1" spans="1:2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</row>
    <row r="790" ht="15.75" customHeight="1" spans="1:2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</row>
    <row r="791" ht="15.75" customHeight="1" spans="1:2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</row>
    <row r="792" ht="15.75" customHeight="1" spans="1:2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</row>
    <row r="793" ht="15.75" customHeight="1" spans="1:2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</row>
    <row r="794" ht="15.75" customHeight="1" spans="1:2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</row>
    <row r="795" ht="15.75" customHeight="1" spans="1:2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</row>
    <row r="796" ht="15.75" customHeight="1" spans="1:2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</row>
    <row r="797" ht="15.75" customHeight="1" spans="1:2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</row>
    <row r="798" ht="15.75" customHeight="1" spans="1:2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</row>
    <row r="799" ht="15.75" customHeight="1" spans="1:2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</row>
    <row r="800" ht="15.75" customHeight="1" spans="1:2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</row>
    <row r="801" ht="15.75" customHeight="1" spans="1:2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</row>
    <row r="802" ht="15.75" customHeight="1" spans="1:2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</row>
    <row r="803" ht="15.75" customHeight="1" spans="1:2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</row>
    <row r="804" ht="15.75" customHeight="1" spans="1:2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</row>
    <row r="805" ht="15.75" customHeight="1" spans="1:2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</row>
    <row r="806" ht="15.75" customHeight="1" spans="1:2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</row>
    <row r="807" ht="15.75" customHeight="1" spans="1:2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</row>
    <row r="808" ht="15.75" customHeight="1" spans="1:2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</row>
    <row r="809" ht="15.75" customHeight="1" spans="1:2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</row>
    <row r="810" ht="15.75" customHeight="1" spans="1:2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</row>
    <row r="811" ht="15.75" customHeight="1" spans="1:2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</row>
    <row r="812" ht="15.75" customHeight="1" spans="1:2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</row>
    <row r="813" ht="15.75" customHeight="1" spans="1:2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</row>
    <row r="814" ht="15.75" customHeight="1" spans="1:2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</row>
    <row r="815" ht="15.75" customHeight="1" spans="1:2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</row>
    <row r="816" ht="15.75" customHeight="1" spans="1:2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</row>
    <row r="817" ht="15.75" customHeight="1" spans="1:2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</row>
    <row r="818" ht="15.75" customHeight="1" spans="1:2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</row>
    <row r="819" ht="15.75" customHeight="1" spans="1:2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</row>
    <row r="820" ht="15.75" customHeight="1" spans="1:2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</row>
    <row r="821" ht="15.75" customHeight="1" spans="1:2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</row>
    <row r="822" ht="15.75" customHeight="1" spans="1:2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</row>
    <row r="823" ht="15.75" customHeight="1" spans="1:2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</row>
    <row r="824" ht="15.75" customHeight="1" spans="1:2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</row>
    <row r="825" ht="15.75" customHeight="1" spans="1:2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</row>
    <row r="826" ht="15.75" customHeight="1" spans="1:2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</row>
    <row r="827" ht="15.75" customHeight="1" spans="1:2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</row>
    <row r="828" ht="15.75" customHeight="1" spans="1:2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</row>
    <row r="829" ht="15.75" customHeight="1" spans="1:2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</row>
    <row r="830" ht="15.75" customHeight="1" spans="1:2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</row>
    <row r="831" ht="15.75" customHeight="1" spans="1:2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</row>
    <row r="832" ht="15.75" customHeight="1" spans="1:2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</row>
    <row r="833" ht="15.75" customHeight="1" spans="1:2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</row>
    <row r="834" ht="15.75" customHeight="1" spans="1:2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</row>
    <row r="835" ht="15.75" customHeight="1" spans="1:2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</row>
    <row r="836" ht="15.75" customHeight="1" spans="1:2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</row>
    <row r="837" ht="15.75" customHeight="1" spans="1:2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</row>
    <row r="838" ht="15.75" customHeight="1" spans="1:2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</row>
    <row r="839" ht="15.75" customHeight="1" spans="1:2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</row>
    <row r="840" ht="15.75" customHeight="1" spans="1:2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</row>
    <row r="841" ht="15.75" customHeight="1" spans="1:2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</row>
    <row r="842" ht="15.75" customHeight="1" spans="1:2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</row>
    <row r="843" ht="15.75" customHeight="1" spans="1:2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</row>
    <row r="844" ht="15.75" customHeight="1" spans="1:2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</row>
    <row r="845" ht="15.75" customHeight="1" spans="1:2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</row>
    <row r="846" ht="15.75" customHeight="1" spans="1:2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</row>
    <row r="847" ht="15.75" customHeight="1" spans="1:2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</row>
    <row r="848" ht="15.75" customHeight="1" spans="1:2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</row>
    <row r="849" ht="15.75" customHeight="1" spans="1:2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</row>
    <row r="850" ht="15.75" customHeight="1" spans="1:2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</row>
    <row r="851" ht="15.75" customHeight="1" spans="1:2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</row>
    <row r="852" ht="15.75" customHeight="1" spans="1:2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</row>
    <row r="853" ht="15.75" customHeight="1" spans="1:2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</row>
    <row r="854" ht="15.75" customHeight="1" spans="1:2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</row>
    <row r="855" ht="15.75" customHeight="1" spans="1:2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</row>
    <row r="856" ht="15.75" customHeight="1" spans="1:2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</row>
    <row r="857" ht="15.75" customHeight="1" spans="1:2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</row>
    <row r="858" ht="15.75" customHeight="1" spans="1:2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</row>
    <row r="859" ht="15.75" customHeight="1" spans="1:2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</row>
    <row r="860" ht="15.75" customHeight="1" spans="1:2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</row>
    <row r="861" ht="15.75" customHeight="1" spans="1:2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</row>
    <row r="862" ht="15.75" customHeight="1" spans="1:2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</row>
    <row r="863" ht="15.75" customHeight="1" spans="1:2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</row>
    <row r="864" ht="15.75" customHeight="1" spans="1:2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</row>
    <row r="865" ht="15.75" customHeight="1" spans="1:2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</row>
    <row r="866" ht="15.75" customHeight="1" spans="1:2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</row>
    <row r="867" ht="15.75" customHeight="1" spans="1:2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</row>
    <row r="868" ht="15.75" customHeight="1" spans="1:2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</row>
    <row r="869" ht="15.75" customHeight="1" spans="1:2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</row>
    <row r="870" ht="15.75" customHeight="1" spans="1:2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</row>
    <row r="871" ht="15.75" customHeight="1" spans="1:2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</row>
    <row r="872" ht="15.75" customHeight="1" spans="1:2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</row>
    <row r="873" ht="15.75" customHeight="1" spans="1:2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</row>
    <row r="874" ht="15.75" customHeight="1" spans="1:2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</row>
    <row r="875" ht="15.75" customHeight="1" spans="1:2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</row>
    <row r="876" ht="15.75" customHeight="1" spans="1:2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</row>
    <row r="877" ht="15.75" customHeight="1" spans="1:2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</row>
    <row r="878" ht="15.75" customHeight="1" spans="1:2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</row>
    <row r="879" ht="15.75" customHeight="1" spans="1:2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</row>
    <row r="880" ht="15.75" customHeight="1" spans="1:2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</row>
    <row r="881" ht="15.75" customHeight="1" spans="1:2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</row>
    <row r="882" ht="15.75" customHeight="1" spans="1:2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</row>
    <row r="883" ht="15.75" customHeight="1" spans="1:2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</row>
    <row r="884" ht="15.75" customHeight="1" spans="1:2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</row>
    <row r="885" ht="15.75" customHeight="1" spans="1:2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</row>
    <row r="886" ht="15.75" customHeight="1" spans="1:2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</row>
    <row r="887" ht="15.75" customHeight="1" spans="1:2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</row>
    <row r="888" ht="15.75" customHeight="1" spans="1:2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</row>
    <row r="889" ht="15.75" customHeight="1" spans="1:2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</row>
    <row r="890" ht="15.75" customHeight="1" spans="1:2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</row>
    <row r="891" ht="15.75" customHeight="1" spans="1:2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</row>
    <row r="892" ht="15.75" customHeight="1" spans="1:2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</row>
    <row r="893" ht="15.75" customHeight="1" spans="1:2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</row>
    <row r="894" ht="15.75" customHeight="1" spans="1:2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</row>
    <row r="895" ht="15.75" customHeight="1" spans="1:2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</row>
    <row r="896" ht="15.75" customHeight="1" spans="1:2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</row>
    <row r="897" ht="15.75" customHeight="1" spans="1:2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</row>
    <row r="898" ht="15.75" customHeight="1" spans="1:2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</row>
    <row r="899" ht="15.75" customHeight="1" spans="1:2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</row>
    <row r="900" ht="15.75" customHeight="1" spans="1:2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</row>
    <row r="901" ht="15.75" customHeight="1" spans="1:2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</row>
    <row r="902" ht="15.75" customHeight="1" spans="1:2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</row>
    <row r="903" ht="15.75" customHeight="1" spans="1:2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</row>
    <row r="904" ht="15.75" customHeight="1" spans="1:2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</row>
    <row r="905" ht="15.75" customHeight="1" spans="1:2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</row>
    <row r="906" ht="15.75" customHeight="1" spans="1:2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</row>
    <row r="907" ht="15.75" customHeight="1" spans="1:2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</row>
    <row r="908" ht="15.75" customHeight="1" spans="1:2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</row>
    <row r="909" ht="15.75" customHeight="1" spans="1:2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</row>
    <row r="910" ht="15.75" customHeight="1" spans="1:2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</row>
    <row r="911" ht="15.75" customHeight="1" spans="1:2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</row>
    <row r="912" ht="15.75" customHeight="1" spans="1:2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</row>
    <row r="913" ht="15.75" customHeight="1" spans="1:2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</row>
    <row r="914" ht="15.75" customHeight="1" spans="1:2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</row>
    <row r="915" ht="15.75" customHeight="1" spans="1:2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</row>
    <row r="916" ht="15.75" customHeight="1" spans="1:2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</row>
    <row r="917" ht="15.75" customHeight="1" spans="1:2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</row>
    <row r="918" ht="15.75" customHeight="1" spans="1:2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</row>
    <row r="919" ht="15.75" customHeight="1" spans="1:2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</row>
    <row r="920" ht="15.75" customHeight="1" spans="1:2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</row>
    <row r="921" ht="15.75" customHeight="1" spans="1:2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</row>
    <row r="922" ht="15.75" customHeight="1" spans="1:2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</row>
    <row r="923" ht="15.75" customHeight="1" spans="1:2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</row>
    <row r="924" ht="15.75" customHeight="1" spans="1:2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</row>
    <row r="925" ht="15.75" customHeight="1" spans="1:2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</row>
    <row r="926" ht="15.75" customHeight="1" spans="1:2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</row>
    <row r="927" ht="15.75" customHeight="1" spans="1:2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</row>
    <row r="928" ht="15.75" customHeight="1" spans="1:2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</row>
    <row r="929" ht="15.75" customHeight="1" spans="1:2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</row>
    <row r="930" ht="15.75" customHeight="1" spans="1:2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</row>
    <row r="931" ht="15.75" customHeight="1" spans="1:2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</row>
    <row r="932" ht="15.75" customHeight="1" spans="1:2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</row>
    <row r="933" ht="15.75" customHeight="1" spans="1:2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</row>
    <row r="934" ht="15.75" customHeight="1" spans="1:2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</row>
    <row r="935" ht="15.75" customHeight="1" spans="1:2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</row>
    <row r="936" ht="15.75" customHeight="1" spans="1:2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</row>
    <row r="937" ht="15.75" customHeight="1" spans="1:2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</row>
    <row r="938" ht="15.75" customHeight="1" spans="1:2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</row>
    <row r="939" ht="15.75" customHeight="1" spans="1:2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</row>
    <row r="940" ht="15.75" customHeight="1" spans="1:2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</row>
    <row r="941" ht="15.75" customHeight="1" spans="1:2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</row>
    <row r="942" ht="15.75" customHeight="1" spans="1:2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</row>
    <row r="943" ht="15.75" customHeight="1" spans="1:2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</row>
    <row r="944" ht="15.75" customHeight="1" spans="1:2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</row>
    <row r="945" ht="15.75" customHeight="1" spans="1:2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</row>
    <row r="946" ht="15.75" customHeight="1" spans="1:2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</row>
    <row r="947" ht="15.75" customHeight="1" spans="1:2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</row>
    <row r="948" ht="15.75" customHeight="1" spans="1:2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</row>
    <row r="949" ht="15.75" customHeight="1" spans="1:2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</row>
    <row r="950" ht="15.75" customHeight="1" spans="1:2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</row>
    <row r="951" ht="15.75" customHeight="1" spans="1:2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</row>
    <row r="952" ht="15.75" customHeight="1" spans="1:2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</row>
    <row r="953" ht="15.75" customHeight="1" spans="1:2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</row>
    <row r="954" ht="15.75" customHeight="1" spans="1:2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</row>
    <row r="955" ht="15.75" customHeight="1" spans="1:2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</row>
    <row r="956" ht="15.75" customHeight="1" spans="1:2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</row>
    <row r="957" ht="15.75" customHeight="1" spans="1:2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</row>
    <row r="958" ht="15.75" customHeight="1" spans="1:2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</row>
    <row r="959" ht="15.75" customHeight="1" spans="1:2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</row>
    <row r="960" ht="15.75" customHeight="1" spans="1:2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</row>
    <row r="961" ht="15.75" customHeight="1" spans="1:2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</row>
    <row r="962" ht="15.75" customHeight="1" spans="1:2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</row>
    <row r="963" ht="15.75" customHeight="1" spans="1:2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</row>
    <row r="964" ht="15.75" customHeight="1" spans="1:2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</row>
    <row r="965" ht="15.75" customHeight="1" spans="1:2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</row>
    <row r="966" ht="15.75" customHeight="1" spans="1:2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</row>
    <row r="967" ht="15.75" customHeight="1" spans="1:2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</row>
    <row r="968" ht="15.75" customHeight="1" spans="1:2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</row>
    <row r="969" ht="15.75" customHeight="1" spans="1:2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</row>
    <row r="970" ht="15.75" customHeight="1" spans="1:2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</row>
    <row r="971" ht="15.75" customHeight="1" spans="1:2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</row>
    <row r="972" ht="15.75" customHeight="1" spans="1:2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</row>
    <row r="973" ht="15.75" customHeight="1" spans="1:2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</row>
    <row r="974" ht="15.75" customHeight="1" spans="1:2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</row>
    <row r="975" ht="15.75" customHeight="1" spans="1:2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</row>
    <row r="976" ht="15.75" customHeight="1" spans="1:2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</row>
    <row r="977" ht="15.75" customHeight="1" spans="1:2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</row>
    <row r="978" ht="15.75" customHeight="1" spans="1:2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</row>
    <row r="979" ht="15.75" customHeight="1" spans="1:2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</row>
    <row r="980" ht="15.75" customHeight="1" spans="1:2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</row>
    <row r="981" ht="15.75" customHeight="1" spans="1:2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</row>
    <row r="982" ht="15.75" customHeight="1" spans="1:2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</row>
  </sheetData>
  <mergeCells count="105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F6"/>
    <mergeCell ref="A7:F7"/>
    <mergeCell ref="A8:F8"/>
    <mergeCell ref="A9:F9"/>
    <mergeCell ref="A10:F10"/>
    <mergeCell ref="A11:F11"/>
    <mergeCell ref="A12:F12"/>
    <mergeCell ref="A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C31"/>
    <mergeCell ref="D31:F31"/>
    <mergeCell ref="A32:C32"/>
    <mergeCell ref="D32:F32"/>
    <mergeCell ref="A33:C33"/>
    <mergeCell ref="D33:F33"/>
    <mergeCell ref="A34:F34"/>
    <mergeCell ref="A35:C35"/>
    <mergeCell ref="D35:F35"/>
    <mergeCell ref="A36:C36"/>
    <mergeCell ref="D36:F36"/>
    <mergeCell ref="A37:C37"/>
    <mergeCell ref="D37:F37"/>
    <mergeCell ref="A38:C38"/>
    <mergeCell ref="D38:F38"/>
    <mergeCell ref="A39:C39"/>
    <mergeCell ref="D39:F39"/>
    <mergeCell ref="A40:C40"/>
    <mergeCell ref="D40:F40"/>
    <mergeCell ref="A41:C41"/>
    <mergeCell ref="D41:F41"/>
    <mergeCell ref="A42:C42"/>
    <mergeCell ref="D42:F42"/>
    <mergeCell ref="A43:C43"/>
    <mergeCell ref="D43:F43"/>
    <mergeCell ref="A44:C44"/>
    <mergeCell ref="D44:F44"/>
    <mergeCell ref="A45:C45"/>
    <mergeCell ref="D45:F45"/>
    <mergeCell ref="A46:C46"/>
    <mergeCell ref="D46:F46"/>
    <mergeCell ref="A47:F47"/>
    <mergeCell ref="A48:F48"/>
    <mergeCell ref="A49:F49"/>
    <mergeCell ref="A50:C50"/>
    <mergeCell ref="D50:F50"/>
    <mergeCell ref="A51:F51"/>
    <mergeCell ref="A52:F52"/>
    <mergeCell ref="A53:C53"/>
    <mergeCell ref="D53:F53"/>
    <mergeCell ref="A54:C54"/>
    <mergeCell ref="D54:F54"/>
    <mergeCell ref="A55:C55"/>
    <mergeCell ref="D55:F55"/>
    <mergeCell ref="A56:C56"/>
    <mergeCell ref="D56:F56"/>
    <mergeCell ref="A57:C57"/>
    <mergeCell ref="D57:F57"/>
    <mergeCell ref="A58:C58"/>
    <mergeCell ref="D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</mergeCells>
  <hyperlinks>
    <hyperlink ref="A53" r:id="rId1" display="DECRETO Nº 9.739, DE 28 DE MARÇO DE 2019 - Estabelece medidas de eficiência organizacional para o aprimoramento da administração pública federal direta, autárquica e fundacional, estabelece normas sobre concursos públicos e dispõe sobre o Sistema de Organização e Inovação Institucional do Governo Federal - SIORG."/>
    <hyperlink ref="A55" r:id="rId2" display="DECRETO Nº 10.835, DE 14 DE OUTUBRO DE 2021 - Dispõe sobre as cessões, as requisições e as alterações de exercício para composição da força de trabalho em que a administração pública federal, direta e indireta, seja parte."/>
    <hyperlink ref="A56" r:id="rId3" display="DECRETO Nº 11.072, DE 17 DE MAIO DE 2022 - Dispõe sobre o Programa de Gestão e Desempenho - PGD da administração pública federal direta, autárquica e fundacional."/>
    <hyperlink ref="A58" r:id="rId4" display="DECRETO Nº 5.825, DE 29 DE JUNHO DE 2006 - Estabelece as diretrizes para elaboração do Plano de Desenvolvimento dos Integrantes do Plano de Carreira dos Cargos Técnico-Administrativos em Educação, instituído pela Lei no 11.091, de 12 de janeiro de 2005."/>
    <hyperlink ref="D58" r:id="rId5" display="Art. 1º Ficam estabelecidas as diretrizes para a elaboração do Plano de Desenvolvimento dos Integrantes do Plano de Carreira dos Cargos Técnico-Administrativos em Educação, instituído pela Lei no 11.091, de 12 de janeiro de 2005, em cada Instituição Federal de Ensino - IFE vinculada ao Ministério da Educação."/>
    <hyperlink ref="A59" r:id="rId6" display="Lei no 10.257, de 10 de julho de 2001 (Estatuto da Cidade - Planos diretores). https://www.planalto.gov.br/ccivil_03/leis/leis_2001/l10257.htm"/>
    <hyperlink ref="A62" r:id="rId7" display="Instrução Normativa SGD/MGI nº 6, de 29 de março de 2023"/>
    <hyperlink ref="A64" r:id="rId8" display="Instrução Normativa SGD/ME nº 94, de 23 de dezembro de 2022"/>
    <hyperlink ref="A67" r:id="rId9" display="Os Catálogos de Soluções de TIC com Condições Padronizadas são instrumentos previstos nos processos de contratação de Soluções de TIC.&#10;Disponível em https://www.gov.br/governodigital/pt-br/contratacoes-de-tic/catalogo-de-solucoes-de-tic"/>
    <hyperlink ref="A73" r:id="rId10" display="https://agenciagov.ebc.com.br/noticias/202406/governo-encaminha-projeto-do-novo-pne-ao-congresso-nacional-1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85"/>
  <sheetViews>
    <sheetView workbookViewId="0">
      <selection activeCell="D11" sqref="D11"/>
    </sheetView>
  </sheetViews>
  <sheetFormatPr defaultColWidth="12.6285714285714" defaultRowHeight="15" customHeight="1" outlineLevelCol="2"/>
  <cols>
    <col min="2" max="2" width="43" customWidth="1"/>
    <col min="3" max="3" width="44.8761904761905" customWidth="1"/>
    <col min="4" max="4" width="11.752380952381" customWidth="1"/>
  </cols>
  <sheetData>
    <row r="1" ht="18" customHeight="1" spans="1:3">
      <c r="A1" s="29"/>
      <c r="B1" s="171" t="s">
        <v>105</v>
      </c>
      <c r="C1" s="5"/>
    </row>
    <row r="2" ht="55" customHeight="1" spans="2:3">
      <c r="B2" s="172" t="s">
        <v>106</v>
      </c>
      <c r="C2" s="172" t="s">
        <v>107</v>
      </c>
    </row>
    <row r="3" ht="15.75" customHeight="1" spans="2:3">
      <c r="B3" s="173" t="s">
        <v>108</v>
      </c>
      <c r="C3" s="5"/>
    </row>
    <row r="4" ht="94" customHeight="1" spans="2:3">
      <c r="B4" s="174" t="s">
        <v>109</v>
      </c>
      <c r="C4" s="207" t="s">
        <v>110</v>
      </c>
    </row>
    <row r="5" ht="41.25" customHeight="1" spans="2:3">
      <c r="B5" s="81"/>
      <c r="C5" s="81"/>
    </row>
    <row r="6" ht="15.75" customHeight="1" spans="2:3">
      <c r="B6" s="82"/>
      <c r="C6" s="82"/>
    </row>
    <row r="7" ht="24.75" customHeight="1" spans="2:3">
      <c r="B7" s="173" t="s">
        <v>111</v>
      </c>
      <c r="C7" s="5"/>
    </row>
    <row r="8" ht="156" customHeight="1" spans="2:3">
      <c r="B8" s="174" t="s">
        <v>112</v>
      </c>
      <c r="C8" s="174" t="s">
        <v>113</v>
      </c>
    </row>
    <row r="9" ht="18" customHeight="1" spans="2:3">
      <c r="B9" s="82"/>
      <c r="C9" s="82"/>
    </row>
    <row r="10" ht="15.75" customHeight="1" spans="2:3">
      <c r="B10" s="173" t="s">
        <v>114</v>
      </c>
      <c r="C10" s="5"/>
    </row>
    <row r="11" ht="87" customHeight="1" spans="2:3">
      <c r="B11" s="174" t="s">
        <v>115</v>
      </c>
      <c r="C11" s="174" t="s">
        <v>116</v>
      </c>
    </row>
    <row r="12" ht="15.75" customHeight="1" spans="2:3">
      <c r="B12" s="81"/>
      <c r="C12" s="81"/>
    </row>
    <row r="13" ht="15.75" customHeight="1" spans="2:3">
      <c r="B13" s="81"/>
      <c r="C13" s="81"/>
    </row>
    <row r="14" ht="15.75" customHeight="1" spans="2:3">
      <c r="B14" s="82"/>
      <c r="C14" s="82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0">
    <mergeCell ref="B1:C1"/>
    <mergeCell ref="B3:C3"/>
    <mergeCell ref="B7:C7"/>
    <mergeCell ref="B10:C10"/>
    <mergeCell ref="B4:B6"/>
    <mergeCell ref="B8:B9"/>
    <mergeCell ref="B11:B14"/>
    <mergeCell ref="C4:C6"/>
    <mergeCell ref="C8:C9"/>
    <mergeCell ref="C11:C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03"/>
  <sheetViews>
    <sheetView zoomScale="145" zoomScaleNormal="145" workbookViewId="0">
      <selection activeCell="F3" sqref="F3:H3"/>
    </sheetView>
  </sheetViews>
  <sheetFormatPr defaultColWidth="12.6285714285714" defaultRowHeight="15" customHeight="1"/>
  <cols>
    <col min="1" max="1" width="15.247619047619" customWidth="1"/>
    <col min="5" max="5" width="13.3809523809524" customWidth="1"/>
  </cols>
  <sheetData>
    <row r="1" ht="25.5" spans="1:15">
      <c r="A1" s="165" t="s">
        <v>117</v>
      </c>
      <c r="B1" s="57"/>
      <c r="C1" s="57"/>
      <c r="D1" s="57"/>
      <c r="E1" s="5"/>
      <c r="F1" s="166" t="s">
        <v>118</v>
      </c>
      <c r="G1" s="57"/>
      <c r="H1" s="5"/>
      <c r="I1" s="166" t="s">
        <v>119</v>
      </c>
      <c r="J1" s="57"/>
      <c r="K1" s="5"/>
      <c r="L1" s="166" t="s">
        <v>120</v>
      </c>
      <c r="M1" s="57"/>
      <c r="N1" s="5"/>
      <c r="O1" s="170" t="s">
        <v>121</v>
      </c>
    </row>
    <row r="2" ht="34" customHeight="1" spans="1:15">
      <c r="A2" s="147" t="s">
        <v>122</v>
      </c>
      <c r="B2" s="148"/>
      <c r="C2" s="148"/>
      <c r="D2" s="148"/>
      <c r="E2" s="149"/>
      <c r="F2" s="150">
        <v>4</v>
      </c>
      <c r="G2" s="57"/>
      <c r="H2" s="5"/>
      <c r="I2" s="150">
        <v>5</v>
      </c>
      <c r="J2" s="57"/>
      <c r="K2" s="5"/>
      <c r="L2" s="150">
        <v>5</v>
      </c>
      <c r="M2" s="57"/>
      <c r="N2" s="5"/>
      <c r="O2" s="156">
        <f t="shared" ref="O2:O17" si="0">F2*I2*L2</f>
        <v>100</v>
      </c>
    </row>
    <row r="3" ht="18" customHeight="1" spans="1:15">
      <c r="A3" s="167" t="s">
        <v>123</v>
      </c>
      <c r="B3" s="153"/>
      <c r="C3" s="153"/>
      <c r="D3" s="153"/>
      <c r="E3" s="154"/>
      <c r="F3" s="150">
        <v>4</v>
      </c>
      <c r="G3" s="57"/>
      <c r="H3" s="5"/>
      <c r="I3" s="150">
        <v>5</v>
      </c>
      <c r="J3" s="57"/>
      <c r="K3" s="5"/>
      <c r="L3" s="150">
        <v>4</v>
      </c>
      <c r="M3" s="57"/>
      <c r="N3" s="5"/>
      <c r="O3" s="156">
        <f t="shared" si="0"/>
        <v>80</v>
      </c>
    </row>
    <row r="4" ht="27" customHeight="1" spans="1:15">
      <c r="A4" s="147" t="s">
        <v>124</v>
      </c>
      <c r="B4" s="148"/>
      <c r="C4" s="148"/>
      <c r="D4" s="148"/>
      <c r="E4" s="149"/>
      <c r="F4" s="150">
        <v>4</v>
      </c>
      <c r="G4" s="57"/>
      <c r="H4" s="5"/>
      <c r="I4" s="150">
        <v>5</v>
      </c>
      <c r="J4" s="57"/>
      <c r="K4" s="5"/>
      <c r="L4" s="150">
        <v>4</v>
      </c>
      <c r="M4" s="57"/>
      <c r="N4" s="5"/>
      <c r="O4" s="156">
        <f t="shared" si="0"/>
        <v>80</v>
      </c>
    </row>
    <row r="5" ht="39" customHeight="1" spans="1:15">
      <c r="A5" s="147" t="s">
        <v>125</v>
      </c>
      <c r="B5" s="148"/>
      <c r="C5" s="148"/>
      <c r="D5" s="148"/>
      <c r="E5" s="149"/>
      <c r="F5" s="150">
        <v>4</v>
      </c>
      <c r="G5" s="57"/>
      <c r="H5" s="5"/>
      <c r="I5" s="150">
        <v>5</v>
      </c>
      <c r="J5" s="57"/>
      <c r="K5" s="5"/>
      <c r="L5" s="150">
        <v>4</v>
      </c>
      <c r="M5" s="57"/>
      <c r="N5" s="5"/>
      <c r="O5" s="156">
        <f t="shared" si="0"/>
        <v>80</v>
      </c>
    </row>
    <row r="6" ht="33" customHeight="1" spans="1:15">
      <c r="A6" s="147" t="s">
        <v>126</v>
      </c>
      <c r="B6" s="148"/>
      <c r="C6" s="148"/>
      <c r="D6" s="148"/>
      <c r="E6" s="149"/>
      <c r="F6" s="150">
        <v>4</v>
      </c>
      <c r="G6" s="57"/>
      <c r="H6" s="5"/>
      <c r="I6" s="150">
        <v>5</v>
      </c>
      <c r="J6" s="57"/>
      <c r="K6" s="5"/>
      <c r="L6" s="150">
        <v>4</v>
      </c>
      <c r="M6" s="57"/>
      <c r="N6" s="5"/>
      <c r="O6" s="156">
        <f t="shared" si="0"/>
        <v>80</v>
      </c>
    </row>
    <row r="7" ht="35" customHeight="1" spans="1:15">
      <c r="A7" s="147" t="s">
        <v>127</v>
      </c>
      <c r="B7" s="148"/>
      <c r="C7" s="148"/>
      <c r="D7" s="148"/>
      <c r="E7" s="149"/>
      <c r="F7" s="150">
        <v>4</v>
      </c>
      <c r="G7" s="57"/>
      <c r="H7" s="5"/>
      <c r="I7" s="150">
        <v>5</v>
      </c>
      <c r="J7" s="57"/>
      <c r="K7" s="5"/>
      <c r="L7" s="150">
        <v>4</v>
      </c>
      <c r="M7" s="57"/>
      <c r="N7" s="5"/>
      <c r="O7" s="156">
        <f t="shared" si="0"/>
        <v>80</v>
      </c>
    </row>
    <row r="8" ht="40" customHeight="1" spans="1:15">
      <c r="A8" s="168" t="s">
        <v>128</v>
      </c>
      <c r="B8" s="148"/>
      <c r="C8" s="148"/>
      <c r="D8" s="148"/>
      <c r="E8" s="149"/>
      <c r="F8" s="150">
        <v>4</v>
      </c>
      <c r="G8" s="57"/>
      <c r="H8" s="5"/>
      <c r="I8" s="150">
        <v>4</v>
      </c>
      <c r="J8" s="57"/>
      <c r="K8" s="5"/>
      <c r="L8" s="150">
        <v>4</v>
      </c>
      <c r="M8" s="57"/>
      <c r="N8" s="5"/>
      <c r="O8" s="156">
        <f t="shared" si="0"/>
        <v>64</v>
      </c>
    </row>
    <row r="9" ht="39" customHeight="1" spans="1:15">
      <c r="A9" s="147" t="s">
        <v>129</v>
      </c>
      <c r="B9" s="148"/>
      <c r="C9" s="148"/>
      <c r="D9" s="148"/>
      <c r="E9" s="149"/>
      <c r="F9" s="150">
        <v>4</v>
      </c>
      <c r="G9" s="57"/>
      <c r="H9" s="5"/>
      <c r="I9" s="150">
        <v>4</v>
      </c>
      <c r="J9" s="57"/>
      <c r="K9" s="5"/>
      <c r="L9" s="150">
        <v>4</v>
      </c>
      <c r="M9" s="57"/>
      <c r="N9" s="5"/>
      <c r="O9" s="156">
        <f t="shared" si="0"/>
        <v>64</v>
      </c>
    </row>
    <row r="10" ht="39" customHeight="1" spans="1:15">
      <c r="A10" s="147" t="s">
        <v>130</v>
      </c>
      <c r="B10" s="148"/>
      <c r="C10" s="148"/>
      <c r="D10" s="148"/>
      <c r="E10" s="149"/>
      <c r="F10" s="150">
        <v>4</v>
      </c>
      <c r="G10" s="57"/>
      <c r="H10" s="5"/>
      <c r="I10" s="150">
        <v>4</v>
      </c>
      <c r="J10" s="57"/>
      <c r="K10" s="5"/>
      <c r="L10" s="150">
        <v>4</v>
      </c>
      <c r="M10" s="57"/>
      <c r="N10" s="5"/>
      <c r="O10" s="156">
        <f t="shared" si="0"/>
        <v>64</v>
      </c>
    </row>
    <row r="11" ht="49" customHeight="1" spans="1:15">
      <c r="A11" s="147" t="s">
        <v>131</v>
      </c>
      <c r="B11" s="148"/>
      <c r="C11" s="148"/>
      <c r="D11" s="148"/>
      <c r="E11" s="149"/>
      <c r="F11" s="150">
        <v>4</v>
      </c>
      <c r="G11" s="57"/>
      <c r="H11" s="5"/>
      <c r="I11" s="150">
        <v>4</v>
      </c>
      <c r="J11" s="57"/>
      <c r="K11" s="5"/>
      <c r="L11" s="150">
        <v>4</v>
      </c>
      <c r="M11" s="57"/>
      <c r="N11" s="5"/>
      <c r="O11" s="156">
        <f t="shared" si="0"/>
        <v>64</v>
      </c>
    </row>
    <row r="12" ht="36" customHeight="1" spans="1:15">
      <c r="A12" s="147" t="s">
        <v>132</v>
      </c>
      <c r="B12" s="148"/>
      <c r="C12" s="148"/>
      <c r="D12" s="148"/>
      <c r="E12" s="149"/>
      <c r="F12" s="150">
        <v>4</v>
      </c>
      <c r="G12" s="57"/>
      <c r="H12" s="5"/>
      <c r="I12" s="150">
        <v>4</v>
      </c>
      <c r="J12" s="57"/>
      <c r="K12" s="5"/>
      <c r="L12" s="150">
        <v>4</v>
      </c>
      <c r="M12" s="57"/>
      <c r="N12" s="5"/>
      <c r="O12" s="156">
        <f t="shared" si="0"/>
        <v>64</v>
      </c>
    </row>
    <row r="13" ht="32" customHeight="1" spans="1:15">
      <c r="A13" s="169" t="s">
        <v>133</v>
      </c>
      <c r="B13" s="148"/>
      <c r="C13" s="148"/>
      <c r="D13" s="148"/>
      <c r="E13" s="149"/>
      <c r="F13" s="150">
        <v>4</v>
      </c>
      <c r="G13" s="57"/>
      <c r="H13" s="5"/>
      <c r="I13" s="150">
        <v>4</v>
      </c>
      <c r="J13" s="57"/>
      <c r="K13" s="5"/>
      <c r="L13" s="150">
        <v>4</v>
      </c>
      <c r="M13" s="57"/>
      <c r="N13" s="5"/>
      <c r="O13" s="156">
        <f t="shared" si="0"/>
        <v>64</v>
      </c>
    </row>
    <row r="14" ht="36" customHeight="1" spans="1:15">
      <c r="A14" s="147" t="s">
        <v>134</v>
      </c>
      <c r="B14" s="148"/>
      <c r="C14" s="148"/>
      <c r="D14" s="148"/>
      <c r="E14" s="149"/>
      <c r="F14" s="150">
        <v>3</v>
      </c>
      <c r="G14" s="57"/>
      <c r="H14" s="5"/>
      <c r="I14" s="150">
        <v>4</v>
      </c>
      <c r="J14" s="57"/>
      <c r="K14" s="5"/>
      <c r="L14" s="150">
        <v>4</v>
      </c>
      <c r="M14" s="57"/>
      <c r="N14" s="5"/>
      <c r="O14" s="156">
        <f t="shared" si="0"/>
        <v>48</v>
      </c>
    </row>
    <row r="15" ht="28" customHeight="1" spans="1:15">
      <c r="A15" s="147" t="s">
        <v>135</v>
      </c>
      <c r="B15" s="148"/>
      <c r="C15" s="148"/>
      <c r="D15" s="148"/>
      <c r="E15" s="149"/>
      <c r="F15" s="150">
        <v>3</v>
      </c>
      <c r="G15" s="57"/>
      <c r="H15" s="5"/>
      <c r="I15" s="150">
        <v>4</v>
      </c>
      <c r="J15" s="57"/>
      <c r="K15" s="5"/>
      <c r="L15" s="150">
        <v>4</v>
      </c>
      <c r="M15" s="57"/>
      <c r="N15" s="5"/>
      <c r="O15" s="156">
        <f t="shared" si="0"/>
        <v>48</v>
      </c>
    </row>
    <row r="16" ht="29" customHeight="1" spans="1:15">
      <c r="A16" s="147" t="s">
        <v>136</v>
      </c>
      <c r="B16" s="148"/>
      <c r="C16" s="148"/>
      <c r="D16" s="148"/>
      <c r="E16" s="149"/>
      <c r="F16" s="150">
        <v>3</v>
      </c>
      <c r="G16" s="57"/>
      <c r="H16" s="5"/>
      <c r="I16" s="150">
        <v>4</v>
      </c>
      <c r="J16" s="57"/>
      <c r="K16" s="5"/>
      <c r="L16" s="150">
        <v>3</v>
      </c>
      <c r="M16" s="57"/>
      <c r="N16" s="5"/>
      <c r="O16" s="156">
        <f t="shared" si="0"/>
        <v>36</v>
      </c>
    </row>
    <row r="17" ht="25" customHeight="1" spans="1:15">
      <c r="A17" s="147" t="s">
        <v>137</v>
      </c>
      <c r="B17" s="148"/>
      <c r="C17" s="148"/>
      <c r="D17" s="148"/>
      <c r="E17" s="149"/>
      <c r="F17" s="150">
        <v>2</v>
      </c>
      <c r="G17" s="57"/>
      <c r="H17" s="5"/>
      <c r="I17" s="150">
        <v>5</v>
      </c>
      <c r="J17" s="57"/>
      <c r="K17" s="5"/>
      <c r="L17" s="150">
        <v>3</v>
      </c>
      <c r="M17" s="57"/>
      <c r="N17" s="5"/>
      <c r="O17" s="156">
        <f t="shared" si="0"/>
        <v>30</v>
      </c>
    </row>
    <row r="18" ht="15.75" customHeight="1" spans="1:5">
      <c r="A18" s="159"/>
      <c r="B18" s="159"/>
      <c r="C18" s="159"/>
      <c r="D18" s="159"/>
      <c r="E18" s="15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</sheetData>
  <mergeCells count="68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  <mergeCell ref="A17:E17"/>
    <mergeCell ref="F17:H17"/>
    <mergeCell ref="I17:K17"/>
    <mergeCell ref="L17:N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02"/>
  <sheetViews>
    <sheetView workbookViewId="0">
      <selection activeCell="Q7" sqref="Q7"/>
    </sheetView>
  </sheetViews>
  <sheetFormatPr defaultColWidth="12.6285714285714" defaultRowHeight="15" customHeight="1"/>
  <cols>
    <col min="6" max="6" width="11.1333333333333" customWidth="1"/>
    <col min="7" max="7" width="11.6285714285714" customWidth="1"/>
    <col min="8" max="8" width="9.87619047619048" customWidth="1"/>
    <col min="9" max="9" width="7.38095238095238" customWidth="1"/>
    <col min="10" max="10" width="9.13333333333333" customWidth="1"/>
    <col min="11" max="11" width="7" customWidth="1"/>
    <col min="12" max="12" width="5.62857142857143" customWidth="1"/>
    <col min="13" max="13" width="9.24761904761905" customWidth="1"/>
    <col min="14" max="14" width="6.87619047619048" customWidth="1"/>
  </cols>
  <sheetData>
    <row r="1" ht="25.5" spans="1:26">
      <c r="A1" s="160" t="s">
        <v>138</v>
      </c>
      <c r="B1" s="57"/>
      <c r="C1" s="57"/>
      <c r="D1" s="57"/>
      <c r="E1" s="5"/>
      <c r="F1" s="161" t="s">
        <v>139</v>
      </c>
      <c r="G1" s="57"/>
      <c r="H1" s="5"/>
      <c r="I1" s="161" t="s">
        <v>140</v>
      </c>
      <c r="J1" s="57"/>
      <c r="K1" s="5"/>
      <c r="L1" s="161" t="s">
        <v>141</v>
      </c>
      <c r="M1" s="57"/>
      <c r="N1" s="5"/>
      <c r="O1" s="164" t="s">
        <v>121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ht="33" customHeight="1" spans="1:26">
      <c r="A2" s="147" t="s">
        <v>142</v>
      </c>
      <c r="B2" s="57"/>
      <c r="C2" s="57"/>
      <c r="D2" s="57"/>
      <c r="E2" s="5"/>
      <c r="F2" s="150">
        <v>4</v>
      </c>
      <c r="G2" s="57"/>
      <c r="H2" s="5"/>
      <c r="I2" s="150">
        <v>5</v>
      </c>
      <c r="J2" s="57"/>
      <c r="K2" s="5"/>
      <c r="L2" s="150">
        <v>5</v>
      </c>
      <c r="M2" s="57"/>
      <c r="N2" s="5"/>
      <c r="O2" s="156">
        <f t="shared" ref="O2:O15" si="0">F2*I2*L2</f>
        <v>100</v>
      </c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ht="37" customHeight="1" spans="1:26">
      <c r="A3" s="147" t="s">
        <v>143</v>
      </c>
      <c r="B3" s="57"/>
      <c r="C3" s="57"/>
      <c r="D3" s="57"/>
      <c r="E3" s="5"/>
      <c r="F3" s="150">
        <v>4</v>
      </c>
      <c r="G3" s="57"/>
      <c r="H3" s="5"/>
      <c r="I3" s="150">
        <v>5</v>
      </c>
      <c r="J3" s="57"/>
      <c r="K3" s="5"/>
      <c r="L3" s="150">
        <v>5</v>
      </c>
      <c r="M3" s="57"/>
      <c r="N3" s="5"/>
      <c r="O3" s="156">
        <f t="shared" si="0"/>
        <v>100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ht="32" customHeight="1" spans="1:26">
      <c r="A4" s="147" t="s">
        <v>144</v>
      </c>
      <c r="B4" s="57"/>
      <c r="C4" s="57"/>
      <c r="D4" s="57"/>
      <c r="E4" s="5"/>
      <c r="F4" s="150">
        <v>4</v>
      </c>
      <c r="G4" s="57"/>
      <c r="H4" s="5"/>
      <c r="I4" s="150">
        <v>5</v>
      </c>
      <c r="J4" s="57"/>
      <c r="K4" s="5"/>
      <c r="L4" s="150">
        <v>5</v>
      </c>
      <c r="M4" s="57"/>
      <c r="N4" s="5"/>
      <c r="O4" s="156">
        <f t="shared" si="0"/>
        <v>100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ht="33" customHeight="1" spans="1:26">
      <c r="A5" s="162" t="s">
        <v>145</v>
      </c>
      <c r="B5" s="53"/>
      <c r="C5" s="53"/>
      <c r="D5" s="53"/>
      <c r="E5" s="74"/>
      <c r="F5" s="150">
        <v>4</v>
      </c>
      <c r="G5" s="57"/>
      <c r="H5" s="5"/>
      <c r="I5" s="150">
        <v>5</v>
      </c>
      <c r="J5" s="57"/>
      <c r="K5" s="5"/>
      <c r="L5" s="150">
        <v>4</v>
      </c>
      <c r="M5" s="57"/>
      <c r="N5" s="5"/>
      <c r="O5" s="156">
        <f t="shared" si="0"/>
        <v>80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ht="26" customHeight="1" spans="1:26">
      <c r="A6" s="147" t="s">
        <v>146</v>
      </c>
      <c r="B6" s="57"/>
      <c r="C6" s="57"/>
      <c r="D6" s="57"/>
      <c r="E6" s="5"/>
      <c r="F6" s="150">
        <v>4</v>
      </c>
      <c r="G6" s="57"/>
      <c r="H6" s="5"/>
      <c r="I6" s="150">
        <v>4</v>
      </c>
      <c r="J6" s="57"/>
      <c r="K6" s="5"/>
      <c r="L6" s="150">
        <v>5</v>
      </c>
      <c r="M6" s="57"/>
      <c r="N6" s="5"/>
      <c r="O6" s="156">
        <f t="shared" si="0"/>
        <v>80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ht="30" customHeight="1" spans="1:26">
      <c r="A7" s="147" t="s">
        <v>147</v>
      </c>
      <c r="B7" s="57"/>
      <c r="C7" s="57"/>
      <c r="D7" s="57"/>
      <c r="E7" s="5"/>
      <c r="F7" s="150">
        <v>4</v>
      </c>
      <c r="G7" s="57"/>
      <c r="H7" s="5"/>
      <c r="I7" s="150">
        <v>5</v>
      </c>
      <c r="J7" s="57"/>
      <c r="K7" s="5"/>
      <c r="L7" s="150">
        <v>4</v>
      </c>
      <c r="M7" s="57"/>
      <c r="N7" s="5"/>
      <c r="O7" s="156">
        <f t="shared" si="0"/>
        <v>80</v>
      </c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ht="28" customHeight="1" spans="1:26">
      <c r="A8" s="163" t="s">
        <v>148</v>
      </c>
      <c r="B8" s="148"/>
      <c r="C8" s="148"/>
      <c r="D8" s="148"/>
      <c r="E8" s="149"/>
      <c r="F8" s="150">
        <v>3</v>
      </c>
      <c r="G8" s="57"/>
      <c r="H8" s="5"/>
      <c r="I8" s="150">
        <v>5</v>
      </c>
      <c r="J8" s="57"/>
      <c r="K8" s="5"/>
      <c r="L8" s="150">
        <v>5</v>
      </c>
      <c r="M8" s="57"/>
      <c r="N8" s="5"/>
      <c r="O8" s="156">
        <f t="shared" si="0"/>
        <v>75</v>
      </c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ht="39" customHeight="1" spans="1:26">
      <c r="A9" s="147" t="s">
        <v>149</v>
      </c>
      <c r="B9" s="57"/>
      <c r="C9" s="57"/>
      <c r="D9" s="57"/>
      <c r="E9" s="5"/>
      <c r="F9" s="150">
        <v>3</v>
      </c>
      <c r="G9" s="57"/>
      <c r="H9" s="5"/>
      <c r="I9" s="150">
        <v>5</v>
      </c>
      <c r="J9" s="57"/>
      <c r="K9" s="5"/>
      <c r="L9" s="150">
        <v>5</v>
      </c>
      <c r="M9" s="57"/>
      <c r="N9" s="5"/>
      <c r="O9" s="156">
        <f t="shared" si="0"/>
        <v>75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ht="32" customHeight="1" spans="1:26">
      <c r="A10" s="147" t="s">
        <v>150</v>
      </c>
      <c r="B10" s="57"/>
      <c r="C10" s="57"/>
      <c r="D10" s="57"/>
      <c r="E10" s="5"/>
      <c r="F10" s="150">
        <v>4</v>
      </c>
      <c r="G10" s="57"/>
      <c r="H10" s="5"/>
      <c r="I10" s="150">
        <v>4</v>
      </c>
      <c r="J10" s="57"/>
      <c r="K10" s="5"/>
      <c r="L10" s="150">
        <v>4</v>
      </c>
      <c r="M10" s="57"/>
      <c r="N10" s="5"/>
      <c r="O10" s="156">
        <f t="shared" si="0"/>
        <v>64</v>
      </c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ht="24" customHeight="1" spans="1:26">
      <c r="A11" s="147" t="s">
        <v>151</v>
      </c>
      <c r="B11" s="57"/>
      <c r="C11" s="57"/>
      <c r="D11" s="57"/>
      <c r="E11" s="5"/>
      <c r="F11" s="150">
        <v>4</v>
      </c>
      <c r="G11" s="57"/>
      <c r="H11" s="5"/>
      <c r="I11" s="150">
        <v>4</v>
      </c>
      <c r="J11" s="57"/>
      <c r="K11" s="5"/>
      <c r="L11" s="150">
        <v>4</v>
      </c>
      <c r="M11" s="57"/>
      <c r="N11" s="5"/>
      <c r="O11" s="156">
        <f t="shared" si="0"/>
        <v>64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ht="32" customHeight="1" spans="1:26">
      <c r="A12" s="147" t="s">
        <v>152</v>
      </c>
      <c r="B12" s="57"/>
      <c r="C12" s="57"/>
      <c r="D12" s="57"/>
      <c r="E12" s="5"/>
      <c r="F12" s="150">
        <v>3</v>
      </c>
      <c r="G12" s="57"/>
      <c r="H12" s="5"/>
      <c r="I12" s="150">
        <v>4</v>
      </c>
      <c r="J12" s="57"/>
      <c r="K12" s="5"/>
      <c r="L12" s="150">
        <v>4</v>
      </c>
      <c r="M12" s="57"/>
      <c r="N12" s="5"/>
      <c r="O12" s="156">
        <f t="shared" si="0"/>
        <v>48</v>
      </c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ht="33" customHeight="1" spans="1:26">
      <c r="A13" s="147" t="s">
        <v>153</v>
      </c>
      <c r="B13" s="57"/>
      <c r="C13" s="57"/>
      <c r="D13" s="57"/>
      <c r="E13" s="5"/>
      <c r="F13" s="150">
        <v>3</v>
      </c>
      <c r="G13" s="57"/>
      <c r="H13" s="5"/>
      <c r="I13" s="150">
        <v>4</v>
      </c>
      <c r="J13" s="57"/>
      <c r="K13" s="5"/>
      <c r="L13" s="150">
        <v>4</v>
      </c>
      <c r="M13" s="57"/>
      <c r="N13" s="5"/>
      <c r="O13" s="156">
        <f t="shared" si="0"/>
        <v>48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ht="28" customHeight="1" spans="1:26">
      <c r="A14" s="147" t="s">
        <v>154</v>
      </c>
      <c r="B14" s="57"/>
      <c r="C14" s="57"/>
      <c r="D14" s="57"/>
      <c r="E14" s="5"/>
      <c r="F14" s="150">
        <v>3</v>
      </c>
      <c r="G14" s="57"/>
      <c r="H14" s="5"/>
      <c r="I14" s="150">
        <v>4</v>
      </c>
      <c r="J14" s="57"/>
      <c r="K14" s="5"/>
      <c r="L14" s="150">
        <v>3</v>
      </c>
      <c r="M14" s="57"/>
      <c r="N14" s="5"/>
      <c r="O14" s="156">
        <f t="shared" si="0"/>
        <v>36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ht="36" customHeight="1" spans="1:26">
      <c r="A15" s="147" t="s">
        <v>155</v>
      </c>
      <c r="B15" s="57"/>
      <c r="C15" s="57"/>
      <c r="D15" s="57"/>
      <c r="E15" s="5"/>
      <c r="F15" s="150">
        <v>2</v>
      </c>
      <c r="G15" s="57"/>
      <c r="H15" s="5"/>
      <c r="I15" s="150">
        <v>4</v>
      </c>
      <c r="J15" s="57"/>
      <c r="K15" s="5"/>
      <c r="L15" s="150">
        <v>4</v>
      </c>
      <c r="M15" s="57"/>
      <c r="N15" s="5"/>
      <c r="O15" s="156">
        <f t="shared" si="0"/>
        <v>32</v>
      </c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60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12"/>
  <sheetViews>
    <sheetView workbookViewId="0">
      <selection activeCell="F23" sqref="F22:F23"/>
    </sheetView>
  </sheetViews>
  <sheetFormatPr defaultColWidth="12.6285714285714" defaultRowHeight="15" customHeight="1"/>
  <cols>
    <col min="5" max="5" width="9.75238095238095" customWidth="1"/>
    <col min="6" max="6" width="12" customWidth="1"/>
    <col min="7" max="7" width="12.3809523809524" customWidth="1"/>
    <col min="8" max="8" width="10.5047619047619" customWidth="1"/>
    <col min="9" max="9" width="11.6285714285714" customWidth="1"/>
    <col min="10" max="10" width="10.5047619047619" customWidth="1"/>
    <col min="11" max="11" width="11.752380952381" customWidth="1"/>
    <col min="12" max="12" width="10.5047619047619" customWidth="1"/>
    <col min="13" max="13" width="10.8761904761905" customWidth="1"/>
    <col min="14" max="14" width="11.5047619047619" customWidth="1"/>
  </cols>
  <sheetData>
    <row r="1" ht="25.5" spans="1:26">
      <c r="A1" s="157" t="s">
        <v>156</v>
      </c>
      <c r="F1" s="158" t="s">
        <v>157</v>
      </c>
      <c r="I1" s="158" t="s">
        <v>158</v>
      </c>
      <c r="L1" s="158" t="s">
        <v>159</v>
      </c>
      <c r="O1" s="158" t="s">
        <v>121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ht="36" customHeight="1" spans="1:26">
      <c r="A2" s="147" t="s">
        <v>160</v>
      </c>
      <c r="B2" s="57"/>
      <c r="C2" s="57"/>
      <c r="D2" s="57"/>
      <c r="E2" s="5"/>
      <c r="F2" s="150">
        <v>5</v>
      </c>
      <c r="G2" s="57"/>
      <c r="H2" s="5"/>
      <c r="I2" s="150">
        <v>5</v>
      </c>
      <c r="J2" s="57"/>
      <c r="K2" s="5"/>
      <c r="L2" s="150">
        <v>5</v>
      </c>
      <c r="M2" s="57"/>
      <c r="N2" s="5"/>
      <c r="O2" s="156">
        <f t="shared" ref="O2:O16" si="0">F2*I2*L2</f>
        <v>125</v>
      </c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ht="43" customHeight="1" spans="1:26">
      <c r="A3" s="147" t="s">
        <v>161</v>
      </c>
      <c r="B3" s="57"/>
      <c r="C3" s="57"/>
      <c r="D3" s="57"/>
      <c r="E3" s="5"/>
      <c r="F3" s="150">
        <v>5</v>
      </c>
      <c r="G3" s="57"/>
      <c r="H3" s="5"/>
      <c r="I3" s="150">
        <v>5</v>
      </c>
      <c r="J3" s="57"/>
      <c r="K3" s="5"/>
      <c r="L3" s="150">
        <v>5</v>
      </c>
      <c r="M3" s="57"/>
      <c r="N3" s="5"/>
      <c r="O3" s="156">
        <f t="shared" si="0"/>
        <v>125</v>
      </c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ht="34" customHeight="1" spans="1:26">
      <c r="A4" s="147" t="s">
        <v>162</v>
      </c>
      <c r="B4" s="57"/>
      <c r="C4" s="57"/>
      <c r="D4" s="57"/>
      <c r="E4" s="5"/>
      <c r="F4" s="150">
        <v>5</v>
      </c>
      <c r="G4" s="57"/>
      <c r="H4" s="5"/>
      <c r="I4" s="150">
        <v>4</v>
      </c>
      <c r="J4" s="57"/>
      <c r="K4" s="5"/>
      <c r="L4" s="150">
        <v>5</v>
      </c>
      <c r="M4" s="57"/>
      <c r="N4" s="5"/>
      <c r="O4" s="156">
        <f t="shared" si="0"/>
        <v>100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ht="37" customHeight="1" spans="1:26">
      <c r="A5" s="147" t="s">
        <v>163</v>
      </c>
      <c r="B5" s="57"/>
      <c r="C5" s="57"/>
      <c r="D5" s="57"/>
      <c r="E5" s="5"/>
      <c r="F5" s="150">
        <v>4</v>
      </c>
      <c r="G5" s="57"/>
      <c r="H5" s="5"/>
      <c r="I5" s="150">
        <v>4</v>
      </c>
      <c r="J5" s="57"/>
      <c r="K5" s="5"/>
      <c r="L5" s="150">
        <v>5</v>
      </c>
      <c r="M5" s="57"/>
      <c r="N5" s="5"/>
      <c r="O5" s="156">
        <f t="shared" si="0"/>
        <v>80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ht="44" customHeight="1" spans="1:26">
      <c r="A6" s="147" t="s">
        <v>164</v>
      </c>
      <c r="B6" s="57"/>
      <c r="C6" s="57"/>
      <c r="D6" s="57"/>
      <c r="E6" s="5"/>
      <c r="F6" s="150">
        <v>4</v>
      </c>
      <c r="G6" s="57"/>
      <c r="H6" s="5"/>
      <c r="I6" s="150">
        <v>4</v>
      </c>
      <c r="J6" s="57"/>
      <c r="K6" s="5"/>
      <c r="L6" s="150">
        <v>5</v>
      </c>
      <c r="M6" s="57"/>
      <c r="N6" s="5"/>
      <c r="O6" s="156">
        <f t="shared" si="0"/>
        <v>80</v>
      </c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ht="31" customHeight="1" spans="1:26">
      <c r="A7" s="147" t="s">
        <v>165</v>
      </c>
      <c r="B7" s="57"/>
      <c r="C7" s="57"/>
      <c r="D7" s="57"/>
      <c r="E7" s="5"/>
      <c r="F7" s="150">
        <v>4</v>
      </c>
      <c r="G7" s="57"/>
      <c r="H7" s="5"/>
      <c r="I7" s="150">
        <v>4</v>
      </c>
      <c r="J7" s="57"/>
      <c r="K7" s="5"/>
      <c r="L7" s="150">
        <v>5</v>
      </c>
      <c r="M7" s="57"/>
      <c r="N7" s="5"/>
      <c r="O7" s="156">
        <f t="shared" si="0"/>
        <v>80</v>
      </c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ht="24" customHeight="1" spans="1:26">
      <c r="A8" s="147" t="s">
        <v>166</v>
      </c>
      <c r="B8" s="57"/>
      <c r="C8" s="57"/>
      <c r="D8" s="57"/>
      <c r="E8" s="5"/>
      <c r="F8" s="150">
        <v>4</v>
      </c>
      <c r="G8" s="57"/>
      <c r="H8" s="5"/>
      <c r="I8" s="150">
        <v>5</v>
      </c>
      <c r="J8" s="57"/>
      <c r="K8" s="5"/>
      <c r="L8" s="150">
        <v>5</v>
      </c>
      <c r="M8" s="57"/>
      <c r="N8" s="5"/>
      <c r="O8" s="156">
        <f t="shared" si="0"/>
        <v>100</v>
      </c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ht="29" customHeight="1" spans="1:26">
      <c r="A9" s="147" t="s">
        <v>167</v>
      </c>
      <c r="B9" s="57"/>
      <c r="C9" s="57"/>
      <c r="D9" s="57"/>
      <c r="E9" s="5"/>
      <c r="F9" s="150">
        <v>4</v>
      </c>
      <c r="G9" s="57"/>
      <c r="H9" s="5"/>
      <c r="I9" s="150">
        <v>4</v>
      </c>
      <c r="J9" s="57"/>
      <c r="K9" s="5"/>
      <c r="L9" s="150">
        <v>5</v>
      </c>
      <c r="M9" s="57"/>
      <c r="N9" s="5"/>
      <c r="O9" s="156">
        <f t="shared" si="0"/>
        <v>80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ht="39" customHeight="1" spans="1:26">
      <c r="A10" s="147" t="s">
        <v>168</v>
      </c>
      <c r="B10" s="57"/>
      <c r="C10" s="57"/>
      <c r="D10" s="57"/>
      <c r="E10" s="5"/>
      <c r="F10" s="150">
        <v>4</v>
      </c>
      <c r="G10" s="57"/>
      <c r="H10" s="5"/>
      <c r="I10" s="150">
        <v>4</v>
      </c>
      <c r="J10" s="57"/>
      <c r="K10" s="5"/>
      <c r="L10" s="150">
        <v>4</v>
      </c>
      <c r="M10" s="57"/>
      <c r="N10" s="5"/>
      <c r="O10" s="156">
        <f t="shared" si="0"/>
        <v>64</v>
      </c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ht="33" customHeight="1" spans="1:26">
      <c r="A11" s="147" t="s">
        <v>169</v>
      </c>
      <c r="B11" s="57"/>
      <c r="C11" s="57"/>
      <c r="D11" s="57"/>
      <c r="E11" s="5"/>
      <c r="F11" s="150">
        <v>4</v>
      </c>
      <c r="G11" s="57"/>
      <c r="H11" s="5"/>
      <c r="I11" s="150">
        <v>4</v>
      </c>
      <c r="J11" s="57"/>
      <c r="K11" s="5"/>
      <c r="L11" s="150">
        <v>4</v>
      </c>
      <c r="M11" s="57"/>
      <c r="N11" s="5"/>
      <c r="O11" s="156">
        <f t="shared" si="0"/>
        <v>64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ht="45" customHeight="1" spans="1:26">
      <c r="A12" s="147" t="s">
        <v>170</v>
      </c>
      <c r="B12" s="57"/>
      <c r="C12" s="57"/>
      <c r="D12" s="57"/>
      <c r="E12" s="5"/>
      <c r="F12" s="150">
        <v>4</v>
      </c>
      <c r="G12" s="57"/>
      <c r="H12" s="5"/>
      <c r="I12" s="150">
        <v>4</v>
      </c>
      <c r="J12" s="57"/>
      <c r="K12" s="5"/>
      <c r="L12" s="150">
        <v>4</v>
      </c>
      <c r="M12" s="57"/>
      <c r="N12" s="5"/>
      <c r="O12" s="156">
        <f t="shared" si="0"/>
        <v>64</v>
      </c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ht="33" customHeight="1" spans="1:26">
      <c r="A13" s="147" t="s">
        <v>171</v>
      </c>
      <c r="B13" s="57"/>
      <c r="C13" s="57"/>
      <c r="D13" s="57"/>
      <c r="E13" s="5"/>
      <c r="F13" s="150">
        <v>4</v>
      </c>
      <c r="G13" s="57"/>
      <c r="H13" s="5"/>
      <c r="I13" s="150">
        <v>4</v>
      </c>
      <c r="J13" s="57"/>
      <c r="K13" s="5"/>
      <c r="L13" s="150">
        <v>4</v>
      </c>
      <c r="M13" s="57"/>
      <c r="N13" s="5"/>
      <c r="O13" s="156">
        <f t="shared" si="0"/>
        <v>64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ht="45" customHeight="1" spans="1:26">
      <c r="A14" s="147" t="s">
        <v>172</v>
      </c>
      <c r="B14" s="57"/>
      <c r="C14" s="57"/>
      <c r="D14" s="57"/>
      <c r="E14" s="5"/>
      <c r="F14" s="150">
        <v>3</v>
      </c>
      <c r="G14" s="57"/>
      <c r="H14" s="5"/>
      <c r="I14" s="150">
        <v>4</v>
      </c>
      <c r="J14" s="57"/>
      <c r="K14" s="5"/>
      <c r="L14" s="150">
        <v>4</v>
      </c>
      <c r="M14" s="57"/>
      <c r="N14" s="5"/>
      <c r="O14" s="156">
        <f t="shared" si="0"/>
        <v>48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ht="51" customHeight="1" spans="1:26">
      <c r="A15" s="147" t="s">
        <v>173</v>
      </c>
      <c r="B15" s="57"/>
      <c r="C15" s="57"/>
      <c r="D15" s="57"/>
      <c r="E15" s="5"/>
      <c r="F15" s="150">
        <v>4</v>
      </c>
      <c r="G15" s="57"/>
      <c r="H15" s="5"/>
      <c r="I15" s="150">
        <v>3</v>
      </c>
      <c r="J15" s="57"/>
      <c r="K15" s="5"/>
      <c r="L15" s="150">
        <v>4</v>
      </c>
      <c r="M15" s="57"/>
      <c r="N15" s="5"/>
      <c r="O15" s="156">
        <f t="shared" si="0"/>
        <v>48</v>
      </c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ht="60" customHeight="1" spans="1:26">
      <c r="A16" s="147" t="s">
        <v>174</v>
      </c>
      <c r="B16" s="57"/>
      <c r="C16" s="57"/>
      <c r="D16" s="57"/>
      <c r="E16" s="5"/>
      <c r="F16" s="150">
        <v>3</v>
      </c>
      <c r="G16" s="57"/>
      <c r="H16" s="5"/>
      <c r="I16" s="150">
        <v>3</v>
      </c>
      <c r="J16" s="57"/>
      <c r="K16" s="5"/>
      <c r="L16" s="150">
        <v>4</v>
      </c>
      <c r="M16" s="57"/>
      <c r="N16" s="5"/>
      <c r="O16" s="156">
        <f t="shared" si="0"/>
        <v>36</v>
      </c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ht="12.75" spans="1:26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64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10"/>
  <sheetViews>
    <sheetView workbookViewId="0">
      <selection activeCell="T7" sqref="T7"/>
    </sheetView>
  </sheetViews>
  <sheetFormatPr defaultColWidth="12.6285714285714" defaultRowHeight="15" customHeight="1"/>
  <cols>
    <col min="6" max="8" width="11.3809523809524" customWidth="1"/>
    <col min="9" max="9" width="10.247619047619" customWidth="1"/>
    <col min="10" max="10" width="11.752380952381" customWidth="1"/>
    <col min="11" max="11" width="11" customWidth="1"/>
    <col min="12" max="12" width="12" customWidth="1"/>
    <col min="13" max="13" width="10.752380952381" customWidth="1"/>
    <col min="14" max="14" width="11" customWidth="1"/>
  </cols>
  <sheetData>
    <row r="1" ht="25.5" spans="1:15">
      <c r="A1" s="145" t="s">
        <v>175</v>
      </c>
      <c r="F1" s="146" t="s">
        <v>176</v>
      </c>
      <c r="I1" s="146" t="s">
        <v>177</v>
      </c>
      <c r="L1" s="146" t="s">
        <v>178</v>
      </c>
      <c r="O1" s="146" t="s">
        <v>121</v>
      </c>
    </row>
    <row r="2" ht="31" customHeight="1" spans="1:15">
      <c r="A2" s="147" t="s">
        <v>179</v>
      </c>
      <c r="B2" s="148"/>
      <c r="C2" s="148"/>
      <c r="D2" s="148"/>
      <c r="E2" s="149"/>
      <c r="F2" s="150">
        <v>5</v>
      </c>
      <c r="G2" s="57"/>
      <c r="H2" s="5"/>
      <c r="I2" s="150">
        <v>4</v>
      </c>
      <c r="J2" s="57"/>
      <c r="K2" s="5"/>
      <c r="L2" s="150">
        <v>5</v>
      </c>
      <c r="M2" s="57"/>
      <c r="N2" s="5"/>
      <c r="O2" s="156">
        <f t="shared" ref="O2:O16" si="0">F2*I2*L2</f>
        <v>100</v>
      </c>
    </row>
    <row r="3" ht="36" customHeight="1" spans="1:15">
      <c r="A3" s="151" t="s">
        <v>180</v>
      </c>
      <c r="B3" s="148"/>
      <c r="C3" s="148"/>
      <c r="D3" s="148"/>
      <c r="E3" s="149"/>
      <c r="F3" s="150">
        <v>4</v>
      </c>
      <c r="G3" s="57"/>
      <c r="H3" s="5"/>
      <c r="I3" s="150">
        <v>5</v>
      </c>
      <c r="J3" s="57"/>
      <c r="K3" s="5"/>
      <c r="L3" s="150">
        <v>5</v>
      </c>
      <c r="M3" s="57"/>
      <c r="N3" s="5"/>
      <c r="O3" s="156">
        <f t="shared" si="0"/>
        <v>100</v>
      </c>
    </row>
    <row r="4" ht="28" customHeight="1" spans="1:15">
      <c r="A4" s="152" t="s">
        <v>181</v>
      </c>
      <c r="B4" s="153"/>
      <c r="C4" s="153"/>
      <c r="D4" s="153"/>
      <c r="E4" s="154"/>
      <c r="F4" s="150">
        <v>4</v>
      </c>
      <c r="G4" s="57"/>
      <c r="H4" s="5"/>
      <c r="I4" s="150">
        <v>4</v>
      </c>
      <c r="J4" s="57"/>
      <c r="K4" s="5"/>
      <c r="L4" s="150">
        <v>4</v>
      </c>
      <c r="M4" s="57"/>
      <c r="N4" s="5"/>
      <c r="O4" s="156">
        <f t="shared" si="0"/>
        <v>64</v>
      </c>
    </row>
    <row r="5" ht="33" customHeight="1" spans="1:15">
      <c r="A5" s="147" t="s">
        <v>182</v>
      </c>
      <c r="B5" s="148"/>
      <c r="C5" s="148"/>
      <c r="D5" s="148"/>
      <c r="E5" s="149"/>
      <c r="F5" s="150">
        <v>4</v>
      </c>
      <c r="G5" s="57"/>
      <c r="H5" s="5"/>
      <c r="I5" s="150">
        <v>4</v>
      </c>
      <c r="J5" s="57"/>
      <c r="K5" s="5"/>
      <c r="L5" s="150">
        <v>4</v>
      </c>
      <c r="M5" s="57"/>
      <c r="N5" s="5"/>
      <c r="O5" s="156">
        <f t="shared" si="0"/>
        <v>64</v>
      </c>
    </row>
    <row r="6" ht="46" customHeight="1" spans="1:15">
      <c r="A6" s="147" t="s">
        <v>183</v>
      </c>
      <c r="B6" s="148"/>
      <c r="C6" s="148"/>
      <c r="D6" s="148"/>
      <c r="E6" s="149"/>
      <c r="F6" s="150">
        <v>4</v>
      </c>
      <c r="G6" s="57"/>
      <c r="H6" s="5"/>
      <c r="I6" s="150">
        <v>4</v>
      </c>
      <c r="J6" s="57"/>
      <c r="K6" s="5"/>
      <c r="L6" s="150">
        <v>4</v>
      </c>
      <c r="M6" s="57"/>
      <c r="N6" s="5"/>
      <c r="O6" s="156">
        <f t="shared" si="0"/>
        <v>64</v>
      </c>
    </row>
    <row r="7" ht="45" customHeight="1" spans="1:15">
      <c r="A7" s="147" t="s">
        <v>184</v>
      </c>
      <c r="B7" s="148"/>
      <c r="C7" s="148"/>
      <c r="D7" s="148"/>
      <c r="E7" s="149"/>
      <c r="F7" s="150">
        <v>4</v>
      </c>
      <c r="G7" s="57"/>
      <c r="H7" s="5"/>
      <c r="I7" s="150">
        <v>3</v>
      </c>
      <c r="J7" s="57"/>
      <c r="K7" s="5"/>
      <c r="L7" s="150">
        <v>4</v>
      </c>
      <c r="M7" s="57"/>
      <c r="N7" s="5"/>
      <c r="O7" s="156">
        <f t="shared" si="0"/>
        <v>48</v>
      </c>
    </row>
    <row r="8" ht="30" customHeight="1" spans="1:15">
      <c r="A8" s="147" t="s">
        <v>185</v>
      </c>
      <c r="B8" s="148"/>
      <c r="C8" s="148"/>
      <c r="D8" s="148"/>
      <c r="E8" s="149"/>
      <c r="F8" s="150">
        <v>4</v>
      </c>
      <c r="G8" s="57"/>
      <c r="H8" s="5"/>
      <c r="I8" s="150">
        <v>3</v>
      </c>
      <c r="J8" s="57"/>
      <c r="K8" s="5"/>
      <c r="L8" s="150">
        <v>4</v>
      </c>
      <c r="M8" s="57"/>
      <c r="N8" s="5"/>
      <c r="O8" s="156">
        <f t="shared" si="0"/>
        <v>48</v>
      </c>
    </row>
    <row r="9" ht="41" customHeight="1" spans="1:15">
      <c r="A9" s="147" t="s">
        <v>186</v>
      </c>
      <c r="B9" s="148"/>
      <c r="C9" s="148"/>
      <c r="D9" s="148"/>
      <c r="E9" s="149"/>
      <c r="F9" s="150">
        <v>4</v>
      </c>
      <c r="G9" s="57"/>
      <c r="H9" s="5"/>
      <c r="I9" s="150">
        <v>3</v>
      </c>
      <c r="J9" s="57"/>
      <c r="K9" s="5"/>
      <c r="L9" s="150">
        <v>4</v>
      </c>
      <c r="M9" s="57"/>
      <c r="N9" s="5"/>
      <c r="O9" s="156">
        <f t="shared" si="0"/>
        <v>48</v>
      </c>
    </row>
    <row r="10" ht="31" customHeight="1" spans="1:15">
      <c r="A10" s="155" t="s">
        <v>187</v>
      </c>
      <c r="B10" s="153"/>
      <c r="C10" s="153"/>
      <c r="D10" s="153"/>
      <c r="E10" s="154"/>
      <c r="F10" s="150">
        <v>4</v>
      </c>
      <c r="G10" s="57"/>
      <c r="H10" s="5"/>
      <c r="I10" s="150">
        <v>3</v>
      </c>
      <c r="J10" s="57"/>
      <c r="K10" s="5"/>
      <c r="L10" s="150">
        <v>4</v>
      </c>
      <c r="M10" s="57"/>
      <c r="N10" s="5"/>
      <c r="O10" s="156">
        <f t="shared" si="0"/>
        <v>48</v>
      </c>
    </row>
    <row r="11" ht="64" customHeight="1" spans="1:15">
      <c r="A11" s="147" t="s">
        <v>188</v>
      </c>
      <c r="B11" s="148"/>
      <c r="C11" s="148"/>
      <c r="D11" s="148"/>
      <c r="E11" s="149"/>
      <c r="F11" s="150">
        <v>4</v>
      </c>
      <c r="G11" s="57"/>
      <c r="H11" s="5"/>
      <c r="I11" s="150">
        <v>4</v>
      </c>
      <c r="J11" s="57"/>
      <c r="K11" s="5"/>
      <c r="L11" s="150">
        <v>3</v>
      </c>
      <c r="M11" s="57"/>
      <c r="N11" s="5"/>
      <c r="O11" s="156">
        <f t="shared" si="0"/>
        <v>48</v>
      </c>
    </row>
    <row r="12" ht="66" customHeight="1" spans="1:15">
      <c r="A12" s="147" t="s">
        <v>189</v>
      </c>
      <c r="B12" s="148"/>
      <c r="C12" s="148"/>
      <c r="D12" s="148"/>
      <c r="E12" s="149"/>
      <c r="F12" s="150">
        <v>4</v>
      </c>
      <c r="G12" s="57"/>
      <c r="H12" s="5"/>
      <c r="I12" s="150">
        <v>3</v>
      </c>
      <c r="J12" s="57"/>
      <c r="K12" s="5"/>
      <c r="L12" s="150">
        <v>4</v>
      </c>
      <c r="M12" s="57"/>
      <c r="N12" s="5"/>
      <c r="O12" s="156">
        <f t="shared" si="0"/>
        <v>48</v>
      </c>
    </row>
    <row r="13" ht="42" customHeight="1" spans="1:15">
      <c r="A13" s="147" t="s">
        <v>190</v>
      </c>
      <c r="B13" s="148"/>
      <c r="C13" s="148"/>
      <c r="D13" s="148"/>
      <c r="E13" s="149"/>
      <c r="F13" s="150">
        <v>3</v>
      </c>
      <c r="G13" s="57"/>
      <c r="H13" s="5"/>
      <c r="I13" s="150">
        <v>4</v>
      </c>
      <c r="J13" s="57"/>
      <c r="K13" s="5"/>
      <c r="L13" s="150">
        <v>4</v>
      </c>
      <c r="M13" s="57"/>
      <c r="N13" s="5"/>
      <c r="O13" s="156">
        <f t="shared" si="0"/>
        <v>48</v>
      </c>
    </row>
    <row r="14" ht="47" customHeight="1" spans="1:15">
      <c r="A14" s="147" t="s">
        <v>191</v>
      </c>
      <c r="B14" s="148"/>
      <c r="C14" s="148"/>
      <c r="D14" s="148"/>
      <c r="E14" s="149"/>
      <c r="F14" s="150">
        <v>3</v>
      </c>
      <c r="G14" s="57"/>
      <c r="H14" s="5"/>
      <c r="I14" s="150">
        <v>4</v>
      </c>
      <c r="J14" s="57"/>
      <c r="K14" s="5"/>
      <c r="L14" s="150">
        <v>4</v>
      </c>
      <c r="M14" s="57"/>
      <c r="N14" s="5"/>
      <c r="O14" s="156">
        <f t="shared" si="0"/>
        <v>48</v>
      </c>
    </row>
    <row r="15" ht="40" customHeight="1" spans="1:15">
      <c r="A15" s="147" t="s">
        <v>192</v>
      </c>
      <c r="B15" s="148"/>
      <c r="C15" s="148"/>
      <c r="D15" s="148"/>
      <c r="E15" s="149"/>
      <c r="F15" s="150">
        <v>3</v>
      </c>
      <c r="G15" s="57"/>
      <c r="H15" s="5"/>
      <c r="I15" s="150">
        <v>4</v>
      </c>
      <c r="J15" s="57"/>
      <c r="K15" s="5"/>
      <c r="L15" s="150">
        <v>4</v>
      </c>
      <c r="M15" s="57"/>
      <c r="N15" s="5"/>
      <c r="O15" s="156">
        <f t="shared" si="0"/>
        <v>48</v>
      </c>
    </row>
    <row r="16" ht="63" customHeight="1" spans="1:15">
      <c r="A16" s="147" t="s">
        <v>193</v>
      </c>
      <c r="B16" s="148"/>
      <c r="C16" s="148"/>
      <c r="D16" s="148"/>
      <c r="E16" s="149"/>
      <c r="F16" s="150">
        <v>4</v>
      </c>
      <c r="G16" s="57"/>
      <c r="H16" s="5"/>
      <c r="I16" s="150">
        <v>3</v>
      </c>
      <c r="J16" s="57"/>
      <c r="K16" s="5"/>
      <c r="L16" s="150">
        <v>3</v>
      </c>
      <c r="M16" s="57"/>
      <c r="N16" s="5"/>
      <c r="O16" s="156">
        <f t="shared" si="0"/>
        <v>36</v>
      </c>
    </row>
    <row r="17" ht="12.75" spans="5:5">
      <c r="E17" s="29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</sheetData>
  <mergeCells count="64">
    <mergeCell ref="A1:E1"/>
    <mergeCell ref="F1:H1"/>
    <mergeCell ref="I1:K1"/>
    <mergeCell ref="L1:N1"/>
    <mergeCell ref="A2:E2"/>
    <mergeCell ref="F2:H2"/>
    <mergeCell ref="I2:K2"/>
    <mergeCell ref="L2:N2"/>
    <mergeCell ref="A3:E3"/>
    <mergeCell ref="F3:H3"/>
    <mergeCell ref="I3:K3"/>
    <mergeCell ref="L3:N3"/>
    <mergeCell ref="A4:E4"/>
    <mergeCell ref="F4:H4"/>
    <mergeCell ref="I4:K4"/>
    <mergeCell ref="L4:N4"/>
    <mergeCell ref="A5:E5"/>
    <mergeCell ref="F5:H5"/>
    <mergeCell ref="I5:K5"/>
    <mergeCell ref="L5:N5"/>
    <mergeCell ref="A6:E6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A9:E9"/>
    <mergeCell ref="F9:H9"/>
    <mergeCell ref="I9:K9"/>
    <mergeCell ref="L9:N9"/>
    <mergeCell ref="A10:E10"/>
    <mergeCell ref="F10:H10"/>
    <mergeCell ref="I10:K10"/>
    <mergeCell ref="L10:N10"/>
    <mergeCell ref="A11:E11"/>
    <mergeCell ref="F11:H11"/>
    <mergeCell ref="I11:K11"/>
    <mergeCell ref="L11:N11"/>
    <mergeCell ref="A12:E12"/>
    <mergeCell ref="F12:H12"/>
    <mergeCell ref="I12:K12"/>
    <mergeCell ref="L12:N12"/>
    <mergeCell ref="A13:E13"/>
    <mergeCell ref="F13:H13"/>
    <mergeCell ref="I13:K13"/>
    <mergeCell ref="L13:N13"/>
    <mergeCell ref="A14:E14"/>
    <mergeCell ref="F14:H14"/>
    <mergeCell ref="I14:K14"/>
    <mergeCell ref="L14:N14"/>
    <mergeCell ref="A15:E15"/>
    <mergeCell ref="F15:H15"/>
    <mergeCell ref="I15:K15"/>
    <mergeCell ref="L15:N15"/>
    <mergeCell ref="A16:E16"/>
    <mergeCell ref="F16:H16"/>
    <mergeCell ref="I16:K16"/>
    <mergeCell ref="L16:N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994"/>
  <sheetViews>
    <sheetView workbookViewId="0">
      <selection activeCell="A7" sqref="A7:A21"/>
    </sheetView>
  </sheetViews>
  <sheetFormatPr defaultColWidth="12.6285714285714" defaultRowHeight="15" customHeight="1"/>
  <cols>
    <col min="1" max="1" width="5.13333333333333" customWidth="1"/>
    <col min="2" max="2" width="5.75238095238095" customWidth="1"/>
    <col min="3" max="3" width="28.5047619047619" customWidth="1"/>
    <col min="4" max="4" width="8.87619047619048" customWidth="1"/>
    <col min="5" max="5" width="7.62857142857143" customWidth="1"/>
    <col min="6" max="6" width="7.38095238095238" customWidth="1"/>
    <col min="7" max="7" width="8.62857142857143" customWidth="1"/>
    <col min="8" max="8" width="10.7142857142857" customWidth="1"/>
    <col min="9" max="9" width="7.71428571428571" customWidth="1"/>
    <col min="10" max="10" width="7.87619047619048" customWidth="1"/>
    <col min="11" max="11" width="8.24761904761905" customWidth="1"/>
    <col min="12" max="12" width="8.87619047619048" customWidth="1"/>
    <col min="13" max="13" width="8.75238095238095" customWidth="1"/>
    <col min="14" max="14" width="7.62857142857143" customWidth="1"/>
    <col min="15" max="15" width="9.57142857142857" customWidth="1"/>
    <col min="16" max="16" width="8.5047619047619" customWidth="1"/>
    <col min="17" max="18" width="9" customWidth="1"/>
    <col min="19" max="19" width="8.13333333333333" customWidth="1"/>
    <col min="20" max="20" width="8.87619047619048" customWidth="1"/>
    <col min="21" max="21" width="9.75238095238095" customWidth="1"/>
    <col min="22" max="22" width="9.13333333333333" customWidth="1"/>
    <col min="23" max="23" width="9.5047619047619" customWidth="1"/>
    <col min="24" max="24" width="8.5047619047619" customWidth="1"/>
    <col min="25" max="25" width="9" customWidth="1"/>
    <col min="26" max="26" width="9.13333333333333" customWidth="1"/>
    <col min="27" max="27" width="9.38095238095238" customWidth="1"/>
    <col min="28" max="28" width="9.24761904761905" customWidth="1"/>
    <col min="29" max="29" width="9.62857142857143" customWidth="1"/>
    <col min="30" max="30" width="9.75238095238095" customWidth="1"/>
    <col min="31" max="31" width="11" customWidth="1"/>
    <col min="32" max="32" width="9.13333333333333" customWidth="1"/>
    <col min="33" max="33" width="10.247619047619" customWidth="1"/>
    <col min="34" max="34" width="9.24761904761905" customWidth="1"/>
    <col min="35" max="35" width="9" customWidth="1"/>
    <col min="36" max="36" width="12.247619047619" customWidth="1"/>
  </cols>
  <sheetData>
    <row r="1" ht="15.75" spans="1:37">
      <c r="A1" s="93" t="s">
        <v>194</v>
      </c>
      <c r="B1" s="42"/>
      <c r="C1" s="42"/>
      <c r="D1" s="39" t="s">
        <v>195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71"/>
      <c r="T1" s="79" t="s">
        <v>196</v>
      </c>
      <c r="U1" s="80" t="s">
        <v>197</v>
      </c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71"/>
      <c r="AI1" s="79" t="s">
        <v>196</v>
      </c>
      <c r="AJ1" s="94" t="s">
        <v>198</v>
      </c>
      <c r="AK1" s="5"/>
    </row>
    <row r="2" ht="15.75" customHeight="1" spans="1:37">
      <c r="A2" s="42"/>
      <c r="B2" s="42"/>
      <c r="C2" s="42"/>
      <c r="D2" s="90">
        <v>100</v>
      </c>
      <c r="E2" s="66">
        <v>80</v>
      </c>
      <c r="F2" s="66">
        <v>80</v>
      </c>
      <c r="G2" s="66">
        <v>80</v>
      </c>
      <c r="H2" s="66">
        <v>80</v>
      </c>
      <c r="I2" s="66">
        <v>80</v>
      </c>
      <c r="J2" s="66">
        <v>64</v>
      </c>
      <c r="K2" s="66">
        <v>64</v>
      </c>
      <c r="L2" s="66">
        <v>64</v>
      </c>
      <c r="M2" s="66">
        <v>64</v>
      </c>
      <c r="N2" s="66">
        <v>64</v>
      </c>
      <c r="O2" s="66">
        <v>64</v>
      </c>
      <c r="P2" s="66">
        <v>48</v>
      </c>
      <c r="Q2" s="66">
        <v>48</v>
      </c>
      <c r="R2" s="66">
        <v>36</v>
      </c>
      <c r="S2" s="66">
        <v>30</v>
      </c>
      <c r="T2" s="81"/>
      <c r="U2" s="66">
        <v>100</v>
      </c>
      <c r="V2" s="66">
        <v>100</v>
      </c>
      <c r="W2" s="66">
        <v>100</v>
      </c>
      <c r="X2" s="66">
        <v>80</v>
      </c>
      <c r="Y2" s="66">
        <v>80</v>
      </c>
      <c r="Z2" s="66">
        <v>80</v>
      </c>
      <c r="AA2" s="66">
        <v>75</v>
      </c>
      <c r="AB2" s="66">
        <v>75</v>
      </c>
      <c r="AC2" s="66">
        <v>64</v>
      </c>
      <c r="AD2" s="66">
        <v>64</v>
      </c>
      <c r="AE2" s="66">
        <v>48</v>
      </c>
      <c r="AF2" s="66">
        <v>48</v>
      </c>
      <c r="AG2" s="66">
        <v>36</v>
      </c>
      <c r="AH2" s="66">
        <v>32</v>
      </c>
      <c r="AI2" s="81"/>
      <c r="AJ2" s="95" t="s">
        <v>199</v>
      </c>
      <c r="AK2" s="95" t="s">
        <v>200</v>
      </c>
    </row>
    <row r="3" ht="242.25" spans="1:37">
      <c r="A3" s="42"/>
      <c r="B3" s="42"/>
      <c r="C3" s="42"/>
      <c r="D3" s="113" t="s">
        <v>122</v>
      </c>
      <c r="E3" s="28" t="s">
        <v>123</v>
      </c>
      <c r="F3" s="28" t="s">
        <v>124</v>
      </c>
      <c r="G3" s="28" t="s">
        <v>201</v>
      </c>
      <c r="H3" s="28" t="s">
        <v>126</v>
      </c>
      <c r="I3" s="28" t="s">
        <v>127</v>
      </c>
      <c r="J3" s="28" t="s">
        <v>128</v>
      </c>
      <c r="K3" s="28" t="s">
        <v>129</v>
      </c>
      <c r="L3" s="28" t="s">
        <v>130</v>
      </c>
      <c r="M3" s="28" t="s">
        <v>202</v>
      </c>
      <c r="N3" s="28" t="s">
        <v>132</v>
      </c>
      <c r="O3" s="28" t="s">
        <v>133</v>
      </c>
      <c r="P3" s="28" t="s">
        <v>134</v>
      </c>
      <c r="Q3" s="28" t="s">
        <v>135</v>
      </c>
      <c r="R3" s="28" t="s">
        <v>136</v>
      </c>
      <c r="S3" s="28" t="s">
        <v>137</v>
      </c>
      <c r="T3" s="81"/>
      <c r="U3" s="28" t="s">
        <v>142</v>
      </c>
      <c r="V3" s="28" t="s">
        <v>143</v>
      </c>
      <c r="W3" s="28" t="s">
        <v>144</v>
      </c>
      <c r="X3" s="28" t="s">
        <v>145</v>
      </c>
      <c r="Y3" s="28" t="s">
        <v>146</v>
      </c>
      <c r="Z3" s="28" t="s">
        <v>147</v>
      </c>
      <c r="AA3" s="28" t="s">
        <v>203</v>
      </c>
      <c r="AB3" s="28" t="s">
        <v>149</v>
      </c>
      <c r="AC3" s="28" t="s">
        <v>150</v>
      </c>
      <c r="AD3" s="28" t="s">
        <v>151</v>
      </c>
      <c r="AE3" s="28" t="s">
        <v>152</v>
      </c>
      <c r="AF3" s="28" t="s">
        <v>153</v>
      </c>
      <c r="AG3" s="28" t="s">
        <v>154</v>
      </c>
      <c r="AH3" s="28" t="s">
        <v>155</v>
      </c>
      <c r="AI3" s="81"/>
      <c r="AJ3" s="81"/>
      <c r="AK3" s="81"/>
    </row>
    <row r="4" ht="26" customHeight="1" spans="1:37">
      <c r="A4" s="42"/>
      <c r="B4" s="42"/>
      <c r="C4" s="42"/>
      <c r="D4" s="64" t="s">
        <v>204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71"/>
      <c r="T4" s="81"/>
      <c r="U4" s="85" t="s">
        <v>205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71"/>
      <c r="AI4" s="81"/>
      <c r="AJ4" s="81"/>
      <c r="AK4" s="81"/>
    </row>
    <row r="5" ht="12.75" spans="1:37">
      <c r="A5" s="42"/>
      <c r="B5" s="42"/>
      <c r="C5" s="42"/>
      <c r="D5" s="49"/>
      <c r="S5" s="83"/>
      <c r="T5" s="81"/>
      <c r="U5" s="49"/>
      <c r="AH5" s="83"/>
      <c r="AI5" s="81"/>
      <c r="AJ5" s="81"/>
      <c r="AK5" s="81"/>
    </row>
    <row r="6" ht="12.75" spans="1:37">
      <c r="A6" s="42"/>
      <c r="B6" s="42"/>
      <c r="C6" s="4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74"/>
      <c r="T6" s="8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74"/>
      <c r="AI6" s="82"/>
      <c r="AJ6" s="82"/>
      <c r="AK6" s="82"/>
    </row>
    <row r="7" ht="38.25" spans="1:37">
      <c r="A7" s="45" t="s">
        <v>206</v>
      </c>
      <c r="B7" s="46">
        <v>125</v>
      </c>
      <c r="C7" s="47" t="s">
        <v>160</v>
      </c>
      <c r="D7" s="66">
        <v>5</v>
      </c>
      <c r="E7" s="66">
        <v>0</v>
      </c>
      <c r="F7" s="66">
        <v>4</v>
      </c>
      <c r="G7" s="66">
        <v>4</v>
      </c>
      <c r="H7" s="66">
        <v>2</v>
      </c>
      <c r="I7" s="66">
        <v>4</v>
      </c>
      <c r="J7" s="66">
        <v>4</v>
      </c>
      <c r="K7" s="66">
        <v>5</v>
      </c>
      <c r="L7" s="66">
        <v>4</v>
      </c>
      <c r="M7" s="66">
        <v>3</v>
      </c>
      <c r="N7" s="66">
        <v>0</v>
      </c>
      <c r="O7" s="66">
        <v>3</v>
      </c>
      <c r="P7" s="66">
        <v>5</v>
      </c>
      <c r="Q7" s="66">
        <v>0</v>
      </c>
      <c r="R7" s="66">
        <v>3</v>
      </c>
      <c r="S7" s="66">
        <v>4</v>
      </c>
      <c r="T7" s="84">
        <f t="shared" ref="T7:T21" si="0">SUM(D7:S7)</f>
        <v>50</v>
      </c>
      <c r="U7" s="121">
        <v>1</v>
      </c>
      <c r="V7" s="122">
        <v>4</v>
      </c>
      <c r="W7" s="122">
        <v>4</v>
      </c>
      <c r="X7" s="122">
        <v>0</v>
      </c>
      <c r="Y7" s="122">
        <v>0</v>
      </c>
      <c r="Z7" s="122">
        <v>4</v>
      </c>
      <c r="AA7" s="122">
        <v>3</v>
      </c>
      <c r="AB7" s="122">
        <v>0</v>
      </c>
      <c r="AC7" s="122">
        <v>4</v>
      </c>
      <c r="AD7" s="122">
        <v>4</v>
      </c>
      <c r="AE7" s="122">
        <v>4</v>
      </c>
      <c r="AF7" s="122">
        <v>0</v>
      </c>
      <c r="AG7" s="122">
        <v>1</v>
      </c>
      <c r="AH7" s="137">
        <v>0</v>
      </c>
      <c r="AI7" s="66">
        <f t="shared" ref="AI7:AI21" si="1">SUM(U7:AH7)</f>
        <v>29</v>
      </c>
      <c r="AJ7" s="97">
        <f t="shared" ref="AJ7:AJ21" si="2">T7+AI7</f>
        <v>79</v>
      </c>
      <c r="AK7" s="98">
        <f t="shared" ref="AK7:AK21" si="3">AJ7/150</f>
        <v>0.526666666666667</v>
      </c>
    </row>
    <row r="8" ht="38.25" spans="1:37">
      <c r="A8" s="49"/>
      <c r="B8" s="50">
        <v>125</v>
      </c>
      <c r="C8" s="51" t="s">
        <v>161</v>
      </c>
      <c r="D8" s="66">
        <v>5</v>
      </c>
      <c r="E8" s="66">
        <v>3</v>
      </c>
      <c r="F8" s="66">
        <v>2</v>
      </c>
      <c r="G8" s="66">
        <v>3</v>
      </c>
      <c r="H8" s="66">
        <v>3</v>
      </c>
      <c r="I8" s="66">
        <v>0</v>
      </c>
      <c r="J8" s="66">
        <v>4</v>
      </c>
      <c r="K8" s="66">
        <v>2</v>
      </c>
      <c r="L8" s="66">
        <v>0</v>
      </c>
      <c r="M8" s="66">
        <v>5</v>
      </c>
      <c r="N8" s="66">
        <v>0</v>
      </c>
      <c r="O8" s="66">
        <v>4</v>
      </c>
      <c r="P8" s="66">
        <v>4</v>
      </c>
      <c r="Q8" s="66">
        <v>0</v>
      </c>
      <c r="R8" s="66">
        <v>0</v>
      </c>
      <c r="S8" s="66">
        <v>5</v>
      </c>
      <c r="T8" s="84">
        <f t="shared" si="0"/>
        <v>40</v>
      </c>
      <c r="U8" s="86">
        <v>0</v>
      </c>
      <c r="V8" s="123">
        <v>1</v>
      </c>
      <c r="W8" s="123">
        <v>5</v>
      </c>
      <c r="X8" s="123">
        <v>4</v>
      </c>
      <c r="Y8" s="123">
        <v>0</v>
      </c>
      <c r="Z8" s="123">
        <v>0</v>
      </c>
      <c r="AA8" s="123">
        <v>2</v>
      </c>
      <c r="AB8" s="123">
        <v>3</v>
      </c>
      <c r="AC8" s="123">
        <v>4</v>
      </c>
      <c r="AD8" s="123">
        <v>5</v>
      </c>
      <c r="AE8" s="123">
        <v>0</v>
      </c>
      <c r="AF8" s="123">
        <v>0</v>
      </c>
      <c r="AG8" s="123">
        <v>3</v>
      </c>
      <c r="AH8" s="138">
        <v>0</v>
      </c>
      <c r="AI8" s="66">
        <f t="shared" si="1"/>
        <v>27</v>
      </c>
      <c r="AJ8" s="84">
        <f t="shared" si="2"/>
        <v>67</v>
      </c>
      <c r="AK8" s="99">
        <f t="shared" si="3"/>
        <v>0.446666666666667</v>
      </c>
    </row>
    <row r="9" ht="25.5" spans="1:37">
      <c r="A9" s="49"/>
      <c r="B9" s="50">
        <v>100</v>
      </c>
      <c r="C9" s="51" t="s">
        <v>207</v>
      </c>
      <c r="D9" s="66">
        <v>5</v>
      </c>
      <c r="E9" s="66">
        <v>2</v>
      </c>
      <c r="F9" s="66">
        <v>3</v>
      </c>
      <c r="G9" s="66">
        <v>3</v>
      </c>
      <c r="H9" s="66">
        <v>3</v>
      </c>
      <c r="I9" s="66">
        <v>4</v>
      </c>
      <c r="J9" s="66">
        <v>4</v>
      </c>
      <c r="K9" s="66">
        <v>0</v>
      </c>
      <c r="L9" s="66">
        <v>0</v>
      </c>
      <c r="M9" s="66">
        <v>0</v>
      </c>
      <c r="N9" s="66">
        <v>0</v>
      </c>
      <c r="O9" s="66">
        <v>4</v>
      </c>
      <c r="P9" s="66">
        <v>5</v>
      </c>
      <c r="Q9" s="66">
        <v>2</v>
      </c>
      <c r="R9" s="66">
        <v>4</v>
      </c>
      <c r="S9" s="66">
        <v>0</v>
      </c>
      <c r="T9" s="84">
        <f t="shared" si="0"/>
        <v>39</v>
      </c>
      <c r="U9" s="86">
        <v>4</v>
      </c>
      <c r="V9" s="123">
        <v>1</v>
      </c>
      <c r="W9" s="123">
        <v>4</v>
      </c>
      <c r="X9" s="123">
        <v>0</v>
      </c>
      <c r="Y9" s="123">
        <v>0</v>
      </c>
      <c r="Z9" s="123">
        <v>0</v>
      </c>
      <c r="AA9" s="123">
        <v>0</v>
      </c>
      <c r="AB9" s="123">
        <v>3</v>
      </c>
      <c r="AC9" s="123">
        <v>0</v>
      </c>
      <c r="AD9" s="123">
        <v>2</v>
      </c>
      <c r="AE9" s="123">
        <v>1</v>
      </c>
      <c r="AF9" s="123">
        <v>3</v>
      </c>
      <c r="AG9" s="123">
        <v>4</v>
      </c>
      <c r="AH9" s="138">
        <v>3</v>
      </c>
      <c r="AI9" s="66">
        <f t="shared" si="1"/>
        <v>25</v>
      </c>
      <c r="AJ9" s="84">
        <f t="shared" si="2"/>
        <v>64</v>
      </c>
      <c r="AK9" s="99">
        <f t="shared" si="3"/>
        <v>0.426666666666667</v>
      </c>
    </row>
    <row r="10" ht="25.5" spans="1:37">
      <c r="A10" s="49"/>
      <c r="B10" s="50">
        <v>100</v>
      </c>
      <c r="C10" s="51" t="s">
        <v>162</v>
      </c>
      <c r="D10" s="66">
        <v>5</v>
      </c>
      <c r="E10" s="66">
        <v>4</v>
      </c>
      <c r="F10" s="66">
        <v>4</v>
      </c>
      <c r="G10" s="66">
        <v>4</v>
      </c>
      <c r="H10" s="66">
        <v>4</v>
      </c>
      <c r="I10" s="66">
        <v>0</v>
      </c>
      <c r="J10" s="66">
        <v>3</v>
      </c>
      <c r="K10" s="66">
        <v>4</v>
      </c>
      <c r="L10" s="66">
        <v>0</v>
      </c>
      <c r="M10" s="66">
        <v>4</v>
      </c>
      <c r="N10" s="66">
        <v>4</v>
      </c>
      <c r="O10" s="66">
        <v>1</v>
      </c>
      <c r="P10" s="66">
        <v>3</v>
      </c>
      <c r="Q10" s="66">
        <v>2</v>
      </c>
      <c r="R10" s="66">
        <v>4</v>
      </c>
      <c r="S10" s="66">
        <v>0</v>
      </c>
      <c r="T10" s="84">
        <f t="shared" si="0"/>
        <v>46</v>
      </c>
      <c r="U10" s="86">
        <v>0</v>
      </c>
      <c r="V10" s="123">
        <v>2</v>
      </c>
      <c r="W10" s="123">
        <v>4</v>
      </c>
      <c r="X10" s="123">
        <v>0</v>
      </c>
      <c r="Y10" s="123">
        <v>4</v>
      </c>
      <c r="Z10" s="123">
        <v>0</v>
      </c>
      <c r="AA10" s="123">
        <v>0</v>
      </c>
      <c r="AB10" s="123">
        <v>4</v>
      </c>
      <c r="AC10" s="123">
        <v>0</v>
      </c>
      <c r="AD10" s="123">
        <v>5</v>
      </c>
      <c r="AE10" s="123">
        <v>0</v>
      </c>
      <c r="AF10" s="123">
        <v>0</v>
      </c>
      <c r="AG10" s="123">
        <v>4</v>
      </c>
      <c r="AH10" s="138">
        <v>0</v>
      </c>
      <c r="AI10" s="66">
        <f t="shared" si="1"/>
        <v>23</v>
      </c>
      <c r="AJ10" s="84">
        <f t="shared" si="2"/>
        <v>69</v>
      </c>
      <c r="AK10" s="99">
        <f t="shared" si="3"/>
        <v>0.46</v>
      </c>
    </row>
    <row r="11" ht="25.5" spans="1:37">
      <c r="A11" s="49"/>
      <c r="B11" s="50">
        <v>80</v>
      </c>
      <c r="C11" s="51" t="s">
        <v>208</v>
      </c>
      <c r="D11" s="66">
        <v>5</v>
      </c>
      <c r="E11" s="66">
        <v>4</v>
      </c>
      <c r="F11" s="66">
        <v>5</v>
      </c>
      <c r="G11" s="66">
        <v>1</v>
      </c>
      <c r="H11" s="66">
        <v>0</v>
      </c>
      <c r="I11" s="66">
        <v>5</v>
      </c>
      <c r="J11" s="66">
        <v>2</v>
      </c>
      <c r="K11" s="66">
        <v>4</v>
      </c>
      <c r="L11" s="66">
        <v>4</v>
      </c>
      <c r="M11" s="66">
        <v>4</v>
      </c>
      <c r="N11" s="66">
        <v>5</v>
      </c>
      <c r="O11" s="66">
        <v>2</v>
      </c>
      <c r="P11" s="66">
        <v>2</v>
      </c>
      <c r="Q11" s="66">
        <v>5</v>
      </c>
      <c r="R11" s="66">
        <v>1</v>
      </c>
      <c r="S11" s="66">
        <v>5</v>
      </c>
      <c r="T11" s="84">
        <f t="shared" si="0"/>
        <v>54</v>
      </c>
      <c r="U11" s="86">
        <v>3</v>
      </c>
      <c r="V11" s="123">
        <v>4</v>
      </c>
      <c r="W11" s="123">
        <v>4</v>
      </c>
      <c r="X11" s="123">
        <v>2</v>
      </c>
      <c r="Y11" s="123">
        <v>5</v>
      </c>
      <c r="Z11" s="123">
        <v>4</v>
      </c>
      <c r="AA11" s="123">
        <v>4</v>
      </c>
      <c r="AB11" s="123">
        <v>2</v>
      </c>
      <c r="AC11" s="123">
        <v>0</v>
      </c>
      <c r="AD11" s="123">
        <v>3</v>
      </c>
      <c r="AE11" s="123">
        <v>5</v>
      </c>
      <c r="AF11" s="123">
        <v>0</v>
      </c>
      <c r="AG11" s="123">
        <v>5</v>
      </c>
      <c r="AH11" s="138">
        <v>5</v>
      </c>
      <c r="AI11" s="66">
        <f t="shared" si="1"/>
        <v>46</v>
      </c>
      <c r="AJ11" s="84">
        <f t="shared" si="2"/>
        <v>100</v>
      </c>
      <c r="AK11" s="100">
        <f t="shared" si="3"/>
        <v>0.666666666666667</v>
      </c>
    </row>
    <row r="12" ht="15.75" spans="1:37">
      <c r="A12" s="49"/>
      <c r="B12" s="50">
        <v>80</v>
      </c>
      <c r="C12" s="51" t="s">
        <v>209</v>
      </c>
      <c r="D12" s="66">
        <v>3</v>
      </c>
      <c r="E12" s="66">
        <v>5</v>
      </c>
      <c r="F12" s="66">
        <v>5</v>
      </c>
      <c r="G12" s="66">
        <v>4</v>
      </c>
      <c r="H12" s="66">
        <v>5</v>
      </c>
      <c r="I12" s="66">
        <v>1</v>
      </c>
      <c r="J12" s="66">
        <v>4</v>
      </c>
      <c r="K12" s="66">
        <v>5</v>
      </c>
      <c r="L12" s="66">
        <v>2</v>
      </c>
      <c r="M12" s="66">
        <v>0</v>
      </c>
      <c r="N12" s="66">
        <v>0</v>
      </c>
      <c r="O12" s="66">
        <v>5</v>
      </c>
      <c r="P12" s="66">
        <v>4</v>
      </c>
      <c r="Q12" s="66">
        <v>0</v>
      </c>
      <c r="R12" s="66">
        <v>5</v>
      </c>
      <c r="S12" s="66">
        <v>4</v>
      </c>
      <c r="T12" s="84">
        <f t="shared" si="0"/>
        <v>52</v>
      </c>
      <c r="U12" s="86">
        <v>0</v>
      </c>
      <c r="V12" s="123">
        <v>5</v>
      </c>
      <c r="W12" s="123">
        <v>4</v>
      </c>
      <c r="X12" s="123">
        <v>2</v>
      </c>
      <c r="Y12" s="123">
        <v>5</v>
      </c>
      <c r="Z12" s="123">
        <v>4</v>
      </c>
      <c r="AA12" s="123">
        <v>4</v>
      </c>
      <c r="AB12" s="123">
        <v>2</v>
      </c>
      <c r="AC12" s="123">
        <v>0</v>
      </c>
      <c r="AD12" s="123">
        <v>5</v>
      </c>
      <c r="AE12" s="123">
        <v>5</v>
      </c>
      <c r="AF12" s="123">
        <v>0</v>
      </c>
      <c r="AG12" s="123">
        <v>5</v>
      </c>
      <c r="AH12" s="138">
        <v>0</v>
      </c>
      <c r="AI12" s="66">
        <f t="shared" si="1"/>
        <v>41</v>
      </c>
      <c r="AJ12" s="84">
        <f t="shared" si="2"/>
        <v>93</v>
      </c>
      <c r="AK12" s="100">
        <f t="shared" si="3"/>
        <v>0.62</v>
      </c>
    </row>
    <row r="13" ht="25.5" spans="1:37">
      <c r="A13" s="49"/>
      <c r="B13" s="50">
        <v>80</v>
      </c>
      <c r="C13" s="51" t="s">
        <v>165</v>
      </c>
      <c r="D13" s="66">
        <v>5</v>
      </c>
      <c r="E13" s="66">
        <v>5</v>
      </c>
      <c r="F13" s="66">
        <v>1</v>
      </c>
      <c r="G13" s="66">
        <v>5</v>
      </c>
      <c r="H13" s="66">
        <v>5</v>
      </c>
      <c r="I13" s="66">
        <v>0</v>
      </c>
      <c r="J13" s="66">
        <v>5</v>
      </c>
      <c r="K13" s="66">
        <v>0</v>
      </c>
      <c r="L13" s="66">
        <v>0</v>
      </c>
      <c r="M13" s="66">
        <v>4</v>
      </c>
      <c r="N13" s="66">
        <v>0</v>
      </c>
      <c r="O13" s="66">
        <v>5</v>
      </c>
      <c r="P13" s="66">
        <v>0</v>
      </c>
      <c r="Q13" s="66">
        <v>2</v>
      </c>
      <c r="R13" s="66">
        <v>1</v>
      </c>
      <c r="S13" s="66">
        <v>0</v>
      </c>
      <c r="T13" s="84">
        <f t="shared" si="0"/>
        <v>38</v>
      </c>
      <c r="U13" s="86">
        <v>2</v>
      </c>
      <c r="V13" s="123">
        <v>3</v>
      </c>
      <c r="W13" s="123">
        <v>5</v>
      </c>
      <c r="X13" s="123">
        <v>0</v>
      </c>
      <c r="Y13" s="123">
        <v>4</v>
      </c>
      <c r="Z13" s="123">
        <v>3</v>
      </c>
      <c r="AA13" s="123">
        <v>3</v>
      </c>
      <c r="AB13" s="123">
        <v>4</v>
      </c>
      <c r="AC13" s="123">
        <v>3</v>
      </c>
      <c r="AD13" s="123">
        <v>4</v>
      </c>
      <c r="AE13" s="123">
        <v>3</v>
      </c>
      <c r="AF13" s="123">
        <v>4</v>
      </c>
      <c r="AG13" s="123">
        <v>5</v>
      </c>
      <c r="AH13" s="138">
        <v>0</v>
      </c>
      <c r="AI13" s="66">
        <f t="shared" si="1"/>
        <v>43</v>
      </c>
      <c r="AJ13" s="84">
        <f t="shared" si="2"/>
        <v>81</v>
      </c>
      <c r="AK13" s="99">
        <f t="shared" si="3"/>
        <v>0.54</v>
      </c>
    </row>
    <row r="14" ht="25.5" spans="1:37">
      <c r="A14" s="49"/>
      <c r="B14" s="50">
        <v>80</v>
      </c>
      <c r="C14" s="51" t="s">
        <v>167</v>
      </c>
      <c r="D14" s="66">
        <v>3</v>
      </c>
      <c r="E14" s="66">
        <v>2</v>
      </c>
      <c r="F14" s="66">
        <v>5</v>
      </c>
      <c r="G14" s="66">
        <v>1</v>
      </c>
      <c r="H14" s="66">
        <v>0</v>
      </c>
      <c r="I14" s="66">
        <v>0</v>
      </c>
      <c r="J14" s="66">
        <v>0</v>
      </c>
      <c r="K14" s="66">
        <v>0</v>
      </c>
      <c r="L14" s="66">
        <v>5</v>
      </c>
      <c r="M14" s="66">
        <v>2</v>
      </c>
      <c r="N14" s="66">
        <v>0</v>
      </c>
      <c r="O14" s="66">
        <v>1</v>
      </c>
      <c r="P14" s="66">
        <v>1</v>
      </c>
      <c r="Q14" s="66">
        <v>0</v>
      </c>
      <c r="R14" s="66">
        <v>5</v>
      </c>
      <c r="S14" s="66">
        <v>0</v>
      </c>
      <c r="T14" s="84">
        <f t="shared" si="0"/>
        <v>25</v>
      </c>
      <c r="U14" s="86">
        <v>4</v>
      </c>
      <c r="V14" s="123">
        <v>1</v>
      </c>
      <c r="W14" s="123">
        <v>3</v>
      </c>
      <c r="X14" s="123">
        <v>0</v>
      </c>
      <c r="Y14" s="123">
        <v>0</v>
      </c>
      <c r="Z14" s="123">
        <v>0</v>
      </c>
      <c r="AA14" s="123">
        <v>2</v>
      </c>
      <c r="AB14" s="123">
        <v>2</v>
      </c>
      <c r="AC14" s="123">
        <v>0</v>
      </c>
      <c r="AD14" s="123">
        <v>0</v>
      </c>
      <c r="AE14" s="123">
        <v>2</v>
      </c>
      <c r="AF14" s="123">
        <v>1</v>
      </c>
      <c r="AG14" s="123">
        <v>4</v>
      </c>
      <c r="AH14" s="138">
        <v>0</v>
      </c>
      <c r="AI14" s="66">
        <f t="shared" si="1"/>
        <v>19</v>
      </c>
      <c r="AJ14" s="84">
        <f t="shared" si="2"/>
        <v>44</v>
      </c>
      <c r="AK14" s="99">
        <f t="shared" si="3"/>
        <v>0.293333333333333</v>
      </c>
    </row>
    <row r="15" ht="25.5" spans="1:37">
      <c r="A15" s="49"/>
      <c r="B15" s="50">
        <v>64</v>
      </c>
      <c r="C15" s="51" t="s">
        <v>168</v>
      </c>
      <c r="D15" s="66">
        <v>3</v>
      </c>
      <c r="E15" s="66">
        <v>0</v>
      </c>
      <c r="F15" s="66">
        <v>1</v>
      </c>
      <c r="G15" s="66">
        <v>0</v>
      </c>
      <c r="H15" s="66">
        <v>0</v>
      </c>
      <c r="I15" s="66">
        <v>4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2</v>
      </c>
      <c r="R15" s="66">
        <v>2</v>
      </c>
      <c r="S15" s="66">
        <v>5</v>
      </c>
      <c r="T15" s="84">
        <f t="shared" si="0"/>
        <v>19</v>
      </c>
      <c r="U15" s="86">
        <v>2</v>
      </c>
      <c r="V15" s="123">
        <v>0</v>
      </c>
      <c r="W15" s="123">
        <v>5</v>
      </c>
      <c r="X15" s="123">
        <v>3</v>
      </c>
      <c r="Y15" s="123">
        <v>0</v>
      </c>
      <c r="Z15" s="123">
        <v>0</v>
      </c>
      <c r="AA15" s="123">
        <v>2</v>
      </c>
      <c r="AB15" s="123">
        <v>5</v>
      </c>
      <c r="AC15" s="123">
        <v>4</v>
      </c>
      <c r="AD15" s="123">
        <v>4</v>
      </c>
      <c r="AE15" s="123">
        <v>0</v>
      </c>
      <c r="AF15" s="123">
        <v>4</v>
      </c>
      <c r="AG15" s="123">
        <v>2</v>
      </c>
      <c r="AH15" s="138">
        <v>4</v>
      </c>
      <c r="AI15" s="66">
        <f t="shared" si="1"/>
        <v>35</v>
      </c>
      <c r="AJ15" s="84">
        <f t="shared" si="2"/>
        <v>54</v>
      </c>
      <c r="AK15" s="99">
        <f t="shared" si="3"/>
        <v>0.36</v>
      </c>
    </row>
    <row r="16" ht="25.5" spans="1:37">
      <c r="A16" s="49"/>
      <c r="B16" s="50">
        <v>64</v>
      </c>
      <c r="C16" s="51" t="s">
        <v>169</v>
      </c>
      <c r="D16" s="66">
        <v>4</v>
      </c>
      <c r="E16" s="66">
        <v>4</v>
      </c>
      <c r="F16" s="66">
        <v>5</v>
      </c>
      <c r="G16" s="66">
        <v>4</v>
      </c>
      <c r="H16" s="66">
        <v>4</v>
      </c>
      <c r="I16" s="66">
        <v>3</v>
      </c>
      <c r="J16" s="66">
        <v>3</v>
      </c>
      <c r="K16" s="66">
        <v>0</v>
      </c>
      <c r="L16" s="66">
        <v>0</v>
      </c>
      <c r="M16" s="66">
        <v>0</v>
      </c>
      <c r="N16" s="66">
        <v>0</v>
      </c>
      <c r="O16" s="66">
        <v>4</v>
      </c>
      <c r="P16" s="66">
        <v>4</v>
      </c>
      <c r="Q16" s="66">
        <v>3</v>
      </c>
      <c r="R16" s="66">
        <v>5</v>
      </c>
      <c r="S16" s="66">
        <v>0</v>
      </c>
      <c r="T16" s="84">
        <f t="shared" si="0"/>
        <v>43</v>
      </c>
      <c r="U16" s="86">
        <v>0</v>
      </c>
      <c r="V16" s="123">
        <v>5</v>
      </c>
      <c r="W16" s="123">
        <v>3</v>
      </c>
      <c r="X16" s="123">
        <v>0</v>
      </c>
      <c r="Y16" s="123">
        <v>2</v>
      </c>
      <c r="Z16" s="123">
        <v>3</v>
      </c>
      <c r="AA16" s="123">
        <v>0</v>
      </c>
      <c r="AB16" s="123">
        <v>3</v>
      </c>
      <c r="AC16" s="123">
        <v>4</v>
      </c>
      <c r="AD16" s="123">
        <v>3</v>
      </c>
      <c r="AE16" s="123">
        <v>2</v>
      </c>
      <c r="AF16" s="123">
        <v>0</v>
      </c>
      <c r="AG16" s="123">
        <v>5</v>
      </c>
      <c r="AH16" s="138">
        <v>2</v>
      </c>
      <c r="AI16" s="66">
        <f t="shared" si="1"/>
        <v>32</v>
      </c>
      <c r="AJ16" s="84">
        <f t="shared" si="2"/>
        <v>75</v>
      </c>
      <c r="AK16" s="100">
        <f t="shared" si="3"/>
        <v>0.5</v>
      </c>
    </row>
    <row r="17" ht="51" spans="1:37">
      <c r="A17" s="49"/>
      <c r="B17" s="50">
        <v>64</v>
      </c>
      <c r="C17" s="51" t="s">
        <v>170</v>
      </c>
      <c r="D17" s="66">
        <v>4</v>
      </c>
      <c r="E17" s="66">
        <v>4</v>
      </c>
      <c r="F17" s="66">
        <v>4</v>
      </c>
      <c r="G17" s="66">
        <v>5</v>
      </c>
      <c r="H17" s="66">
        <v>3</v>
      </c>
      <c r="I17" s="66">
        <v>3</v>
      </c>
      <c r="J17" s="66">
        <v>4</v>
      </c>
      <c r="K17" s="66">
        <v>0</v>
      </c>
      <c r="L17" s="66">
        <v>1</v>
      </c>
      <c r="M17" s="66">
        <v>0</v>
      </c>
      <c r="N17" s="66">
        <v>0</v>
      </c>
      <c r="O17" s="66">
        <v>3</v>
      </c>
      <c r="P17" s="66">
        <v>3</v>
      </c>
      <c r="Q17" s="66">
        <v>2</v>
      </c>
      <c r="R17" s="66">
        <v>3</v>
      </c>
      <c r="S17" s="66">
        <v>4</v>
      </c>
      <c r="T17" s="84">
        <f t="shared" si="0"/>
        <v>43</v>
      </c>
      <c r="U17" s="86">
        <v>2</v>
      </c>
      <c r="V17" s="123">
        <v>4</v>
      </c>
      <c r="W17" s="123">
        <v>4</v>
      </c>
      <c r="X17" s="123">
        <v>0</v>
      </c>
      <c r="Y17" s="123">
        <v>5</v>
      </c>
      <c r="Z17" s="123">
        <v>4</v>
      </c>
      <c r="AA17" s="123">
        <v>0</v>
      </c>
      <c r="AB17" s="123">
        <v>0</v>
      </c>
      <c r="AC17" s="123">
        <v>0</v>
      </c>
      <c r="AD17" s="123">
        <v>3</v>
      </c>
      <c r="AE17" s="123">
        <v>2</v>
      </c>
      <c r="AF17" s="123">
        <v>4</v>
      </c>
      <c r="AG17" s="123">
        <v>4</v>
      </c>
      <c r="AH17" s="138">
        <v>0</v>
      </c>
      <c r="AI17" s="66">
        <f t="shared" si="1"/>
        <v>32</v>
      </c>
      <c r="AJ17" s="84">
        <f t="shared" si="2"/>
        <v>75</v>
      </c>
      <c r="AK17" s="100">
        <f t="shared" si="3"/>
        <v>0.5</v>
      </c>
    </row>
    <row r="18" ht="38.25" spans="1:37">
      <c r="A18" s="49"/>
      <c r="B18" s="50">
        <v>64</v>
      </c>
      <c r="C18" s="51" t="s">
        <v>171</v>
      </c>
      <c r="D18" s="66">
        <v>4</v>
      </c>
      <c r="E18" s="66">
        <v>3</v>
      </c>
      <c r="F18" s="66">
        <v>3</v>
      </c>
      <c r="G18" s="66">
        <v>2</v>
      </c>
      <c r="H18" s="66">
        <v>0</v>
      </c>
      <c r="I18" s="66">
        <v>0</v>
      </c>
      <c r="J18" s="66">
        <v>4</v>
      </c>
      <c r="K18" s="66">
        <v>0</v>
      </c>
      <c r="L18" s="66">
        <v>0</v>
      </c>
      <c r="M18" s="66">
        <v>3</v>
      </c>
      <c r="N18" s="66">
        <v>0</v>
      </c>
      <c r="O18" s="66">
        <v>0</v>
      </c>
      <c r="P18" s="66">
        <v>2</v>
      </c>
      <c r="Q18" s="66">
        <v>0</v>
      </c>
      <c r="R18" s="66">
        <v>0</v>
      </c>
      <c r="S18" s="66">
        <v>4</v>
      </c>
      <c r="T18" s="84">
        <f t="shared" si="0"/>
        <v>25</v>
      </c>
      <c r="U18" s="86">
        <v>0</v>
      </c>
      <c r="V18" s="123">
        <v>0</v>
      </c>
      <c r="W18" s="123">
        <v>4</v>
      </c>
      <c r="X18" s="123">
        <v>0</v>
      </c>
      <c r="Y18" s="123">
        <v>0</v>
      </c>
      <c r="Z18" s="123">
        <v>0</v>
      </c>
      <c r="AA18" s="123">
        <v>0</v>
      </c>
      <c r="AB18" s="123">
        <v>3</v>
      </c>
      <c r="AC18" s="123">
        <v>0</v>
      </c>
      <c r="AD18" s="123">
        <v>4</v>
      </c>
      <c r="AE18" s="123">
        <v>0</v>
      </c>
      <c r="AF18" s="123">
        <v>0</v>
      </c>
      <c r="AG18" s="123">
        <v>4</v>
      </c>
      <c r="AH18" s="138">
        <v>0</v>
      </c>
      <c r="AI18" s="66">
        <f t="shared" si="1"/>
        <v>15</v>
      </c>
      <c r="AJ18" s="84">
        <f t="shared" si="2"/>
        <v>40</v>
      </c>
      <c r="AK18" s="99">
        <f t="shared" si="3"/>
        <v>0.266666666666667</v>
      </c>
    </row>
    <row r="19" ht="38.25" spans="1:37">
      <c r="A19" s="49"/>
      <c r="B19" s="50">
        <v>48</v>
      </c>
      <c r="C19" s="51" t="s">
        <v>210</v>
      </c>
      <c r="D19" s="66">
        <v>0</v>
      </c>
      <c r="E19" s="66">
        <v>4</v>
      </c>
      <c r="F19" s="66">
        <v>1</v>
      </c>
      <c r="G19" s="66">
        <v>2</v>
      </c>
      <c r="H19" s="66">
        <v>0</v>
      </c>
      <c r="I19" s="66">
        <v>5</v>
      </c>
      <c r="J19" s="66">
        <v>1</v>
      </c>
      <c r="K19" s="66">
        <v>0</v>
      </c>
      <c r="L19" s="66">
        <v>0</v>
      </c>
      <c r="M19" s="66">
        <v>3</v>
      </c>
      <c r="N19" s="66">
        <v>0</v>
      </c>
      <c r="O19" s="66">
        <v>4</v>
      </c>
      <c r="P19" s="66">
        <v>3</v>
      </c>
      <c r="Q19" s="66">
        <v>0</v>
      </c>
      <c r="R19" s="66">
        <v>1</v>
      </c>
      <c r="S19" s="66">
        <v>4</v>
      </c>
      <c r="T19" s="84">
        <f t="shared" si="0"/>
        <v>28</v>
      </c>
      <c r="U19" s="86">
        <v>0</v>
      </c>
      <c r="V19" s="123">
        <v>5</v>
      </c>
      <c r="W19" s="123">
        <v>0</v>
      </c>
      <c r="X19" s="123">
        <v>0</v>
      </c>
      <c r="Y19" s="123">
        <v>0</v>
      </c>
      <c r="Z19" s="123">
        <v>3</v>
      </c>
      <c r="AA19" s="123">
        <v>4</v>
      </c>
      <c r="AB19" s="123">
        <v>0</v>
      </c>
      <c r="AC19" s="123">
        <v>3</v>
      </c>
      <c r="AD19" s="123">
        <v>3</v>
      </c>
      <c r="AE19" s="123">
        <v>0</v>
      </c>
      <c r="AF19" s="123">
        <v>3</v>
      </c>
      <c r="AG19" s="123">
        <v>3</v>
      </c>
      <c r="AH19" s="138">
        <v>3</v>
      </c>
      <c r="AI19" s="66">
        <f t="shared" si="1"/>
        <v>27</v>
      </c>
      <c r="AJ19" s="84">
        <f t="shared" si="2"/>
        <v>55</v>
      </c>
      <c r="AK19" s="99">
        <f t="shared" si="3"/>
        <v>0.366666666666667</v>
      </c>
    </row>
    <row r="20" ht="51" spans="1:37">
      <c r="A20" s="49"/>
      <c r="B20" s="50">
        <v>48</v>
      </c>
      <c r="C20" s="51" t="s">
        <v>173</v>
      </c>
      <c r="D20" s="66">
        <v>5</v>
      </c>
      <c r="E20" s="66">
        <v>4</v>
      </c>
      <c r="F20" s="66">
        <v>0</v>
      </c>
      <c r="G20" s="66">
        <v>0</v>
      </c>
      <c r="H20" s="66">
        <v>4</v>
      </c>
      <c r="I20" s="66">
        <v>0</v>
      </c>
      <c r="J20" s="66">
        <v>4</v>
      </c>
      <c r="K20" s="66">
        <v>0</v>
      </c>
      <c r="L20" s="66">
        <v>4</v>
      </c>
      <c r="M20" s="66">
        <v>5</v>
      </c>
      <c r="N20" s="66">
        <v>3</v>
      </c>
      <c r="O20" s="66">
        <v>2</v>
      </c>
      <c r="P20" s="66">
        <v>4</v>
      </c>
      <c r="Q20" s="66">
        <v>4</v>
      </c>
      <c r="R20" s="66">
        <v>3</v>
      </c>
      <c r="S20" s="66">
        <v>0</v>
      </c>
      <c r="T20" s="84">
        <f t="shared" si="0"/>
        <v>42</v>
      </c>
      <c r="U20" s="86">
        <v>0</v>
      </c>
      <c r="V20" s="123">
        <v>3</v>
      </c>
      <c r="W20" s="123">
        <v>5</v>
      </c>
      <c r="X20" s="123">
        <v>0</v>
      </c>
      <c r="Y20" s="123">
        <v>0</v>
      </c>
      <c r="Z20" s="123">
        <v>3</v>
      </c>
      <c r="AA20" s="123">
        <v>3</v>
      </c>
      <c r="AB20" s="123">
        <v>2</v>
      </c>
      <c r="AC20" s="123">
        <v>4</v>
      </c>
      <c r="AD20" s="123">
        <v>3</v>
      </c>
      <c r="AE20" s="123">
        <v>2</v>
      </c>
      <c r="AF20" s="123">
        <v>3</v>
      </c>
      <c r="AG20" s="123">
        <v>4</v>
      </c>
      <c r="AH20" s="138">
        <v>0</v>
      </c>
      <c r="AI20" s="66">
        <f t="shared" si="1"/>
        <v>32</v>
      </c>
      <c r="AJ20" s="84">
        <f t="shared" si="2"/>
        <v>74</v>
      </c>
      <c r="AK20" s="99">
        <f t="shared" si="3"/>
        <v>0.493333333333333</v>
      </c>
    </row>
    <row r="21" ht="38.25" spans="1:37">
      <c r="A21" s="52"/>
      <c r="B21" s="54">
        <v>36</v>
      </c>
      <c r="C21" s="55" t="s">
        <v>174</v>
      </c>
      <c r="D21" s="66">
        <v>4</v>
      </c>
      <c r="E21" s="66">
        <v>3</v>
      </c>
      <c r="F21" s="66">
        <v>0</v>
      </c>
      <c r="G21" s="66">
        <v>0</v>
      </c>
      <c r="H21" s="66">
        <v>0</v>
      </c>
      <c r="I21" s="66">
        <v>4</v>
      </c>
      <c r="J21" s="66">
        <v>4</v>
      </c>
      <c r="K21" s="66">
        <v>0</v>
      </c>
      <c r="L21" s="66">
        <v>0</v>
      </c>
      <c r="M21" s="66">
        <v>3</v>
      </c>
      <c r="N21" s="66">
        <v>2</v>
      </c>
      <c r="O21" s="66">
        <v>0</v>
      </c>
      <c r="P21" s="66">
        <v>0</v>
      </c>
      <c r="Q21" s="66">
        <v>0</v>
      </c>
      <c r="R21" s="66">
        <v>0</v>
      </c>
      <c r="S21" s="66">
        <v>5</v>
      </c>
      <c r="T21" s="84">
        <f t="shared" si="0"/>
        <v>25</v>
      </c>
      <c r="U21" s="124">
        <v>3</v>
      </c>
      <c r="V21" s="125">
        <v>0</v>
      </c>
      <c r="W21" s="125">
        <v>4</v>
      </c>
      <c r="X21" s="125">
        <v>3</v>
      </c>
      <c r="Y21" s="125">
        <v>0</v>
      </c>
      <c r="Z21" s="125">
        <v>0</v>
      </c>
      <c r="AA21" s="125">
        <v>0</v>
      </c>
      <c r="AB21" s="125">
        <v>5</v>
      </c>
      <c r="AC21" s="125">
        <v>4</v>
      </c>
      <c r="AD21" s="125">
        <v>5</v>
      </c>
      <c r="AE21" s="125">
        <v>0</v>
      </c>
      <c r="AF21" s="125">
        <v>2</v>
      </c>
      <c r="AG21" s="125">
        <v>0</v>
      </c>
      <c r="AH21" s="139">
        <v>0</v>
      </c>
      <c r="AI21" s="66">
        <f t="shared" si="1"/>
        <v>26</v>
      </c>
      <c r="AJ21" s="84">
        <f t="shared" si="2"/>
        <v>51</v>
      </c>
      <c r="AK21" s="99">
        <f t="shared" si="3"/>
        <v>0.34</v>
      </c>
    </row>
    <row r="22" ht="15.75" customHeight="1" spans="1:37">
      <c r="A22" s="56" t="s">
        <v>211</v>
      </c>
      <c r="B22" s="57"/>
      <c r="C22" s="5"/>
      <c r="D22" s="58">
        <f t="shared" ref="D22:S22" si="4">SUM(D7:D21)</f>
        <v>60</v>
      </c>
      <c r="E22" s="59">
        <f t="shared" si="4"/>
        <v>47</v>
      </c>
      <c r="F22" s="59">
        <f t="shared" si="4"/>
        <v>43</v>
      </c>
      <c r="G22" s="59">
        <f t="shared" si="4"/>
        <v>38</v>
      </c>
      <c r="H22" s="59">
        <f t="shared" si="4"/>
        <v>33</v>
      </c>
      <c r="I22" s="59">
        <f t="shared" si="4"/>
        <v>33</v>
      </c>
      <c r="J22" s="59">
        <f t="shared" si="4"/>
        <v>48</v>
      </c>
      <c r="K22" s="59">
        <f t="shared" si="4"/>
        <v>20</v>
      </c>
      <c r="L22" s="59">
        <f t="shared" si="4"/>
        <v>20</v>
      </c>
      <c r="M22" s="59">
        <f t="shared" si="4"/>
        <v>36</v>
      </c>
      <c r="N22" s="59">
        <f t="shared" si="4"/>
        <v>14</v>
      </c>
      <c r="O22" s="59">
        <f t="shared" si="4"/>
        <v>38</v>
      </c>
      <c r="P22" s="59">
        <f t="shared" si="4"/>
        <v>40</v>
      </c>
      <c r="Q22" s="59">
        <f t="shared" si="4"/>
        <v>22</v>
      </c>
      <c r="R22" s="59">
        <f t="shared" si="4"/>
        <v>37</v>
      </c>
      <c r="S22" s="59">
        <f t="shared" si="4"/>
        <v>40</v>
      </c>
      <c r="T22" s="126">
        <f>SUM(D7:S21)</f>
        <v>569</v>
      </c>
      <c r="U22" s="58">
        <f t="shared" ref="U22:AH22" si="5">SUM(U7:U21)</f>
        <v>21</v>
      </c>
      <c r="V22" s="59">
        <f t="shared" si="5"/>
        <v>38</v>
      </c>
      <c r="W22" s="59">
        <f t="shared" si="5"/>
        <v>58</v>
      </c>
      <c r="X22" s="59">
        <f t="shared" si="5"/>
        <v>14</v>
      </c>
      <c r="Y22" s="59">
        <f t="shared" si="5"/>
        <v>25</v>
      </c>
      <c r="Z22" s="59">
        <f t="shared" si="5"/>
        <v>28</v>
      </c>
      <c r="AA22" s="59">
        <f t="shared" si="5"/>
        <v>27</v>
      </c>
      <c r="AB22" s="59">
        <f t="shared" si="5"/>
        <v>38</v>
      </c>
      <c r="AC22" s="59">
        <f t="shared" si="5"/>
        <v>30</v>
      </c>
      <c r="AD22" s="59">
        <f t="shared" si="5"/>
        <v>53</v>
      </c>
      <c r="AE22" s="59">
        <f t="shared" si="5"/>
        <v>26</v>
      </c>
      <c r="AF22" s="59">
        <f t="shared" si="5"/>
        <v>24</v>
      </c>
      <c r="AG22" s="59">
        <f t="shared" si="5"/>
        <v>53</v>
      </c>
      <c r="AH22" s="59">
        <f t="shared" si="5"/>
        <v>17</v>
      </c>
      <c r="AI22" s="87">
        <f>SUM(U7:AH21)</f>
        <v>452</v>
      </c>
      <c r="AJ22" s="105"/>
      <c r="AK22" s="140"/>
    </row>
    <row r="23" ht="31.5" customHeight="1" spans="1:37">
      <c r="A23" s="56" t="s">
        <v>212</v>
      </c>
      <c r="B23" s="57"/>
      <c r="C23" s="5"/>
      <c r="D23" s="60">
        <f t="shared" ref="D23:S23" si="6">D22/75</f>
        <v>0.8</v>
      </c>
      <c r="E23" s="61">
        <f t="shared" si="6"/>
        <v>0.626666666666667</v>
      </c>
      <c r="F23" s="61">
        <f t="shared" si="6"/>
        <v>0.573333333333333</v>
      </c>
      <c r="G23" s="61">
        <f t="shared" si="6"/>
        <v>0.506666666666667</v>
      </c>
      <c r="H23" s="61">
        <f t="shared" si="6"/>
        <v>0.44</v>
      </c>
      <c r="I23" s="61">
        <f t="shared" si="6"/>
        <v>0.44</v>
      </c>
      <c r="J23" s="60">
        <f t="shared" si="6"/>
        <v>0.64</v>
      </c>
      <c r="K23" s="61">
        <f t="shared" si="6"/>
        <v>0.266666666666667</v>
      </c>
      <c r="L23" s="61">
        <f t="shared" si="6"/>
        <v>0.266666666666667</v>
      </c>
      <c r="M23" s="61">
        <f t="shared" si="6"/>
        <v>0.48</v>
      </c>
      <c r="N23" s="61">
        <f t="shared" si="6"/>
        <v>0.186666666666667</v>
      </c>
      <c r="O23" s="61">
        <f t="shared" si="6"/>
        <v>0.506666666666667</v>
      </c>
      <c r="P23" s="61">
        <f t="shared" si="6"/>
        <v>0.533333333333333</v>
      </c>
      <c r="Q23" s="61">
        <f t="shared" si="6"/>
        <v>0.293333333333333</v>
      </c>
      <c r="R23" s="61">
        <f t="shared" si="6"/>
        <v>0.493333333333333</v>
      </c>
      <c r="S23" s="61">
        <f t="shared" si="6"/>
        <v>0.533333333333333</v>
      </c>
      <c r="T23" s="127"/>
      <c r="U23" s="89">
        <f t="shared" ref="U23:AH23" si="7">U22/75</f>
        <v>0.28</v>
      </c>
      <c r="V23" s="73">
        <f t="shared" si="7"/>
        <v>0.506666666666667</v>
      </c>
      <c r="W23" s="73">
        <f t="shared" si="7"/>
        <v>0.773333333333333</v>
      </c>
      <c r="X23" s="77">
        <f t="shared" si="7"/>
        <v>0.186666666666667</v>
      </c>
      <c r="Y23" s="77">
        <f t="shared" si="7"/>
        <v>0.333333333333333</v>
      </c>
      <c r="Z23" s="73">
        <f t="shared" si="7"/>
        <v>0.373333333333333</v>
      </c>
      <c r="AA23" s="73">
        <f t="shared" si="7"/>
        <v>0.36</v>
      </c>
      <c r="AB23" s="73">
        <f t="shared" si="7"/>
        <v>0.506666666666667</v>
      </c>
      <c r="AC23" s="73">
        <f t="shared" si="7"/>
        <v>0.4</v>
      </c>
      <c r="AD23" s="73">
        <f t="shared" si="7"/>
        <v>0.706666666666667</v>
      </c>
      <c r="AE23" s="73">
        <f t="shared" si="7"/>
        <v>0.346666666666667</v>
      </c>
      <c r="AF23" s="73">
        <f t="shared" si="7"/>
        <v>0.32</v>
      </c>
      <c r="AG23" s="73">
        <f t="shared" si="7"/>
        <v>0.706666666666667</v>
      </c>
      <c r="AH23" s="77">
        <f t="shared" si="7"/>
        <v>0.226666666666667</v>
      </c>
      <c r="AI23" s="3"/>
      <c r="AJ23" s="141" t="s">
        <v>213</v>
      </c>
      <c r="AK23" s="5"/>
    </row>
    <row r="24" ht="18.75" customHeight="1" spans="1:37">
      <c r="A24" s="114"/>
      <c r="B24" s="40"/>
      <c r="C24" s="71"/>
      <c r="D24" s="64" t="s">
        <v>214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28"/>
      <c r="T24" s="129"/>
      <c r="U24" s="64" t="s">
        <v>215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71"/>
      <c r="AI24" s="129"/>
      <c r="AJ24" s="95" t="s">
        <v>216</v>
      </c>
      <c r="AK24" s="142" t="s">
        <v>217</v>
      </c>
    </row>
    <row r="25" ht="15.75" customHeight="1" spans="1:37">
      <c r="A25" s="49"/>
      <c r="C25" s="83"/>
      <c r="D25" s="116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30"/>
      <c r="T25" s="81"/>
      <c r="U25" s="49"/>
      <c r="AH25" s="83"/>
      <c r="AI25" s="81"/>
      <c r="AJ25" s="81"/>
      <c r="AK25" s="81"/>
    </row>
    <row r="26" ht="15.75" customHeight="1" spans="1:37">
      <c r="A26" s="52"/>
      <c r="B26" s="53"/>
      <c r="C26" s="74"/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31"/>
      <c r="T26" s="82"/>
      <c r="U26" s="52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74"/>
      <c r="AI26" s="82"/>
      <c r="AJ26" s="82"/>
      <c r="AK26" s="82"/>
    </row>
    <row r="27" ht="25.5" spans="1:37">
      <c r="A27" s="62" t="s">
        <v>218</v>
      </c>
      <c r="B27" s="63">
        <v>100</v>
      </c>
      <c r="C27" s="47" t="s">
        <v>179</v>
      </c>
      <c r="D27" s="66">
        <v>3</v>
      </c>
      <c r="E27" s="66">
        <v>3</v>
      </c>
      <c r="F27" s="66">
        <v>4</v>
      </c>
      <c r="G27" s="66">
        <v>3</v>
      </c>
      <c r="H27" s="66">
        <v>4</v>
      </c>
      <c r="I27" s="66">
        <v>0</v>
      </c>
      <c r="J27" s="66">
        <v>4</v>
      </c>
      <c r="K27" s="66">
        <v>5</v>
      </c>
      <c r="L27" s="66">
        <v>0</v>
      </c>
      <c r="M27" s="66">
        <v>5</v>
      </c>
      <c r="N27" s="66">
        <v>0</v>
      </c>
      <c r="O27" s="66">
        <v>4</v>
      </c>
      <c r="P27" s="66">
        <v>5</v>
      </c>
      <c r="Q27" s="66">
        <v>4</v>
      </c>
      <c r="R27" s="66">
        <v>4</v>
      </c>
      <c r="S27" s="66">
        <v>3</v>
      </c>
      <c r="T27" s="84">
        <f t="shared" ref="T27:T41" si="8">SUM(D27:S27)</f>
        <v>51</v>
      </c>
      <c r="U27" s="132">
        <v>4</v>
      </c>
      <c r="V27" s="105">
        <v>3</v>
      </c>
      <c r="W27" s="105">
        <v>3</v>
      </c>
      <c r="X27" s="105">
        <v>5</v>
      </c>
      <c r="Y27" s="105">
        <v>0</v>
      </c>
      <c r="Z27" s="105">
        <v>4</v>
      </c>
      <c r="AA27" s="105">
        <v>5</v>
      </c>
      <c r="AB27" s="105">
        <v>3</v>
      </c>
      <c r="AC27" s="105">
        <v>4</v>
      </c>
      <c r="AD27" s="105">
        <v>4</v>
      </c>
      <c r="AE27" s="105">
        <v>0</v>
      </c>
      <c r="AF27" s="105">
        <v>4</v>
      </c>
      <c r="AG27" s="105">
        <v>5</v>
      </c>
      <c r="AH27" s="140">
        <v>5</v>
      </c>
      <c r="AI27" s="105">
        <f t="shared" ref="AI27:AI41" si="9">SUM(U27:AH27)</f>
        <v>49</v>
      </c>
      <c r="AJ27" s="97">
        <f t="shared" ref="AJ27:AJ41" si="10">SUM(T27,AI27)</f>
        <v>100</v>
      </c>
      <c r="AK27" s="98">
        <f t="shared" ref="AK27:AK41" si="11">AJ27/150</f>
        <v>0.666666666666667</v>
      </c>
    </row>
    <row r="28" ht="51" spans="1:37">
      <c r="A28" s="49"/>
      <c r="B28" s="48">
        <v>100</v>
      </c>
      <c r="C28" s="51" t="s">
        <v>180</v>
      </c>
      <c r="D28" s="66">
        <v>5</v>
      </c>
      <c r="E28" s="66">
        <v>5</v>
      </c>
      <c r="F28" s="66">
        <v>5</v>
      </c>
      <c r="G28" s="66">
        <v>3</v>
      </c>
      <c r="H28" s="66">
        <v>5</v>
      </c>
      <c r="I28" s="66">
        <v>0</v>
      </c>
      <c r="J28" s="66">
        <v>5</v>
      </c>
      <c r="K28" s="66">
        <v>0</v>
      </c>
      <c r="L28" s="66">
        <v>4</v>
      </c>
      <c r="M28" s="66">
        <v>2</v>
      </c>
      <c r="N28" s="66">
        <v>0</v>
      </c>
      <c r="O28" s="66">
        <v>3</v>
      </c>
      <c r="P28" s="66">
        <v>5</v>
      </c>
      <c r="Q28" s="66">
        <v>1</v>
      </c>
      <c r="R28" s="66">
        <v>5</v>
      </c>
      <c r="S28" s="66">
        <v>0</v>
      </c>
      <c r="T28" s="84">
        <f t="shared" si="8"/>
        <v>48</v>
      </c>
      <c r="U28" s="90">
        <v>5</v>
      </c>
      <c r="V28" s="66">
        <v>5</v>
      </c>
      <c r="W28" s="66">
        <v>4</v>
      </c>
      <c r="X28" s="66">
        <v>5</v>
      </c>
      <c r="Y28" s="66">
        <v>4</v>
      </c>
      <c r="Z28" s="66">
        <v>5</v>
      </c>
      <c r="AA28" s="66">
        <v>1</v>
      </c>
      <c r="AB28" s="66">
        <v>0</v>
      </c>
      <c r="AC28" s="66">
        <v>3</v>
      </c>
      <c r="AD28" s="66">
        <v>1</v>
      </c>
      <c r="AE28" s="66">
        <v>0</v>
      </c>
      <c r="AF28" s="66">
        <v>4</v>
      </c>
      <c r="AG28" s="66">
        <v>5</v>
      </c>
      <c r="AH28" s="143">
        <v>4</v>
      </c>
      <c r="AI28" s="66">
        <f t="shared" si="9"/>
        <v>46</v>
      </c>
      <c r="AJ28" s="84">
        <f t="shared" si="10"/>
        <v>94</v>
      </c>
      <c r="AK28" s="100">
        <f t="shared" si="11"/>
        <v>0.626666666666667</v>
      </c>
    </row>
    <row r="29" ht="25.5" spans="1:37">
      <c r="A29" s="49"/>
      <c r="B29" s="48">
        <v>64</v>
      </c>
      <c r="C29" s="65" t="s">
        <v>181</v>
      </c>
      <c r="D29" s="66">
        <v>4</v>
      </c>
      <c r="E29" s="66">
        <v>5</v>
      </c>
      <c r="F29" s="66">
        <v>5</v>
      </c>
      <c r="G29" s="66">
        <v>4</v>
      </c>
      <c r="H29" s="66">
        <v>5</v>
      </c>
      <c r="I29" s="66">
        <v>5</v>
      </c>
      <c r="J29" s="66">
        <v>0</v>
      </c>
      <c r="K29" s="66">
        <v>1</v>
      </c>
      <c r="L29" s="66">
        <v>1</v>
      </c>
      <c r="M29" s="66">
        <v>1</v>
      </c>
      <c r="N29" s="66">
        <v>0</v>
      </c>
      <c r="O29" s="66">
        <v>4</v>
      </c>
      <c r="P29" s="66">
        <v>4</v>
      </c>
      <c r="Q29" s="66">
        <v>0</v>
      </c>
      <c r="R29" s="66">
        <v>5</v>
      </c>
      <c r="S29" s="66">
        <v>0</v>
      </c>
      <c r="T29" s="84">
        <f t="shared" si="8"/>
        <v>44</v>
      </c>
      <c r="U29" s="90">
        <v>0</v>
      </c>
      <c r="V29" s="66">
        <v>2</v>
      </c>
      <c r="W29" s="66">
        <v>3</v>
      </c>
      <c r="X29" s="66">
        <v>5</v>
      </c>
      <c r="Y29" s="66">
        <v>0</v>
      </c>
      <c r="Z29" s="66">
        <v>3</v>
      </c>
      <c r="AA29" s="66">
        <v>5</v>
      </c>
      <c r="AB29" s="66">
        <v>0</v>
      </c>
      <c r="AC29" s="66">
        <v>0</v>
      </c>
      <c r="AD29" s="66">
        <v>1</v>
      </c>
      <c r="AE29" s="66">
        <v>4</v>
      </c>
      <c r="AF29" s="66">
        <v>0</v>
      </c>
      <c r="AG29" s="66">
        <v>2</v>
      </c>
      <c r="AH29" s="143">
        <v>0</v>
      </c>
      <c r="AI29" s="66">
        <f t="shared" si="9"/>
        <v>25</v>
      </c>
      <c r="AJ29" s="84">
        <f t="shared" si="10"/>
        <v>69</v>
      </c>
      <c r="AK29" s="99">
        <f t="shared" si="11"/>
        <v>0.46</v>
      </c>
    </row>
    <row r="30" ht="38.25" spans="1:37">
      <c r="A30" s="49"/>
      <c r="B30" s="48">
        <v>64</v>
      </c>
      <c r="C30" s="51" t="s">
        <v>182</v>
      </c>
      <c r="D30" s="66">
        <v>0</v>
      </c>
      <c r="E30" s="66">
        <v>1</v>
      </c>
      <c r="F30" s="66">
        <v>0</v>
      </c>
      <c r="G30" s="66">
        <v>1</v>
      </c>
      <c r="H30" s="66">
        <v>0</v>
      </c>
      <c r="I30" s="66">
        <v>2</v>
      </c>
      <c r="J30" s="66">
        <v>0</v>
      </c>
      <c r="K30" s="66">
        <v>0</v>
      </c>
      <c r="L30" s="66">
        <v>0</v>
      </c>
      <c r="M30" s="66">
        <v>0</v>
      </c>
      <c r="N30" s="66">
        <v>2</v>
      </c>
      <c r="O30" s="66">
        <v>0</v>
      </c>
      <c r="P30" s="66">
        <v>0</v>
      </c>
      <c r="Q30" s="66">
        <v>0</v>
      </c>
      <c r="R30" s="66">
        <v>1</v>
      </c>
      <c r="S30" s="66">
        <v>5</v>
      </c>
      <c r="T30" s="84">
        <f t="shared" si="8"/>
        <v>12</v>
      </c>
      <c r="U30" s="90">
        <v>0</v>
      </c>
      <c r="V30" s="66">
        <v>0</v>
      </c>
      <c r="W30" s="66">
        <v>0</v>
      </c>
      <c r="X30" s="66">
        <v>1</v>
      </c>
      <c r="Y30" s="66">
        <v>0</v>
      </c>
      <c r="Z30" s="66">
        <v>3</v>
      </c>
      <c r="AA30" s="66">
        <v>0</v>
      </c>
      <c r="AB30" s="66">
        <v>0</v>
      </c>
      <c r="AC30" s="66">
        <v>5</v>
      </c>
      <c r="AD30" s="66">
        <v>0</v>
      </c>
      <c r="AE30" s="66">
        <v>0</v>
      </c>
      <c r="AF30" s="66">
        <v>0</v>
      </c>
      <c r="AG30" s="66">
        <v>3</v>
      </c>
      <c r="AH30" s="143">
        <v>2</v>
      </c>
      <c r="AI30" s="66">
        <f t="shared" si="9"/>
        <v>14</v>
      </c>
      <c r="AJ30" s="84">
        <f t="shared" si="10"/>
        <v>26</v>
      </c>
      <c r="AK30" s="99">
        <f t="shared" si="11"/>
        <v>0.173333333333333</v>
      </c>
    </row>
    <row r="31" ht="38.25" spans="1:37">
      <c r="A31" s="49"/>
      <c r="B31" s="48">
        <v>64</v>
      </c>
      <c r="C31" s="51" t="s">
        <v>183</v>
      </c>
      <c r="D31" s="66">
        <v>1</v>
      </c>
      <c r="E31" s="66">
        <v>4</v>
      </c>
      <c r="F31" s="66">
        <v>5</v>
      </c>
      <c r="G31" s="66">
        <v>2</v>
      </c>
      <c r="H31" s="66">
        <v>4</v>
      </c>
      <c r="I31" s="66">
        <v>0</v>
      </c>
      <c r="J31" s="66">
        <v>0</v>
      </c>
      <c r="K31" s="66">
        <v>0</v>
      </c>
      <c r="L31" s="66">
        <v>3</v>
      </c>
      <c r="M31" s="66">
        <v>0</v>
      </c>
      <c r="N31" s="66">
        <v>0</v>
      </c>
      <c r="O31" s="66">
        <v>0</v>
      </c>
      <c r="P31" s="66">
        <v>1</v>
      </c>
      <c r="Q31" s="66">
        <v>0</v>
      </c>
      <c r="R31" s="66">
        <v>3</v>
      </c>
      <c r="S31" s="66">
        <v>5</v>
      </c>
      <c r="T31" s="84">
        <f t="shared" si="8"/>
        <v>28</v>
      </c>
      <c r="U31" s="90">
        <v>3</v>
      </c>
      <c r="V31" s="66">
        <v>5</v>
      </c>
      <c r="W31" s="66">
        <v>1</v>
      </c>
      <c r="X31" s="66">
        <v>1</v>
      </c>
      <c r="Y31" s="66">
        <v>0</v>
      </c>
      <c r="Z31" s="66">
        <v>4</v>
      </c>
      <c r="AA31" s="66">
        <v>0</v>
      </c>
      <c r="AB31" s="66">
        <v>0</v>
      </c>
      <c r="AC31" s="66">
        <v>3</v>
      </c>
      <c r="AD31" s="66">
        <v>0</v>
      </c>
      <c r="AE31" s="66">
        <v>0</v>
      </c>
      <c r="AF31" s="66">
        <v>5</v>
      </c>
      <c r="AG31" s="66">
        <v>3</v>
      </c>
      <c r="AH31" s="143">
        <v>4</v>
      </c>
      <c r="AI31" s="66">
        <f t="shared" si="9"/>
        <v>29</v>
      </c>
      <c r="AJ31" s="84">
        <f t="shared" si="10"/>
        <v>57</v>
      </c>
      <c r="AK31" s="99">
        <f t="shared" si="11"/>
        <v>0.38</v>
      </c>
    </row>
    <row r="32" ht="15.75" spans="1:37">
      <c r="A32" s="49"/>
      <c r="B32" s="48">
        <v>48</v>
      </c>
      <c r="C32" s="51" t="s">
        <v>219</v>
      </c>
      <c r="D32" s="66">
        <v>4</v>
      </c>
      <c r="E32" s="66">
        <v>5</v>
      </c>
      <c r="F32" s="66">
        <v>5</v>
      </c>
      <c r="G32" s="66">
        <v>5</v>
      </c>
      <c r="H32" s="66">
        <v>5</v>
      </c>
      <c r="I32" s="66">
        <v>5</v>
      </c>
      <c r="J32" s="66">
        <v>5</v>
      </c>
      <c r="K32" s="66">
        <v>5</v>
      </c>
      <c r="L32" s="66">
        <v>5</v>
      </c>
      <c r="M32" s="66">
        <v>5</v>
      </c>
      <c r="N32" s="66">
        <v>5</v>
      </c>
      <c r="O32" s="66">
        <v>5</v>
      </c>
      <c r="P32" s="66">
        <v>5</v>
      </c>
      <c r="Q32" s="66">
        <v>5</v>
      </c>
      <c r="R32" s="66">
        <v>5</v>
      </c>
      <c r="S32" s="66">
        <v>5</v>
      </c>
      <c r="T32" s="84">
        <f t="shared" si="8"/>
        <v>79</v>
      </c>
      <c r="U32" s="90">
        <v>1</v>
      </c>
      <c r="V32" s="66">
        <v>5</v>
      </c>
      <c r="W32" s="66">
        <v>2</v>
      </c>
      <c r="X32" s="66">
        <v>0</v>
      </c>
      <c r="Y32" s="66">
        <v>5</v>
      </c>
      <c r="Z32" s="66">
        <v>5</v>
      </c>
      <c r="AA32" s="66">
        <v>5</v>
      </c>
      <c r="AB32" s="66">
        <v>3</v>
      </c>
      <c r="AC32" s="66">
        <v>2</v>
      </c>
      <c r="AD32" s="66">
        <v>5</v>
      </c>
      <c r="AE32" s="66">
        <v>0</v>
      </c>
      <c r="AF32" s="66">
        <v>0</v>
      </c>
      <c r="AG32" s="66">
        <v>5</v>
      </c>
      <c r="AH32" s="143">
        <v>5</v>
      </c>
      <c r="AI32" s="66">
        <f t="shared" si="9"/>
        <v>43</v>
      </c>
      <c r="AJ32" s="84">
        <f t="shared" si="10"/>
        <v>122</v>
      </c>
      <c r="AK32" s="100">
        <f t="shared" si="11"/>
        <v>0.813333333333333</v>
      </c>
    </row>
    <row r="33" ht="25.5" spans="1:37">
      <c r="A33" s="49"/>
      <c r="B33" s="48">
        <v>48</v>
      </c>
      <c r="C33" s="51" t="s">
        <v>185</v>
      </c>
      <c r="D33" s="66">
        <v>1</v>
      </c>
      <c r="E33" s="66">
        <v>4</v>
      </c>
      <c r="F33" s="66">
        <v>3</v>
      </c>
      <c r="G33" s="66">
        <v>3</v>
      </c>
      <c r="H33" s="66">
        <v>2</v>
      </c>
      <c r="I33" s="66">
        <v>1</v>
      </c>
      <c r="J33" s="66">
        <v>1</v>
      </c>
      <c r="K33" s="66">
        <v>3</v>
      </c>
      <c r="L33" s="66">
        <v>0</v>
      </c>
      <c r="M33" s="66">
        <v>3</v>
      </c>
      <c r="N33" s="66">
        <v>3</v>
      </c>
      <c r="O33" s="66">
        <v>3</v>
      </c>
      <c r="P33" s="66">
        <v>3</v>
      </c>
      <c r="Q33" s="66">
        <v>0</v>
      </c>
      <c r="R33" s="66">
        <v>3</v>
      </c>
      <c r="S33" s="66">
        <v>5</v>
      </c>
      <c r="T33" s="84">
        <f t="shared" si="8"/>
        <v>38</v>
      </c>
      <c r="U33" s="90">
        <v>0</v>
      </c>
      <c r="V33" s="66">
        <v>5</v>
      </c>
      <c r="W33" s="66">
        <v>4</v>
      </c>
      <c r="X33" s="66">
        <v>5</v>
      </c>
      <c r="Y33" s="66">
        <v>0</v>
      </c>
      <c r="Z33" s="66">
        <v>4</v>
      </c>
      <c r="AA33" s="66">
        <v>0</v>
      </c>
      <c r="AB33" s="66">
        <v>0</v>
      </c>
      <c r="AC33" s="66">
        <v>5</v>
      </c>
      <c r="AD33" s="66">
        <v>1</v>
      </c>
      <c r="AE33" s="66">
        <v>0</v>
      </c>
      <c r="AF33" s="66">
        <v>2</v>
      </c>
      <c r="AG33" s="66">
        <v>4</v>
      </c>
      <c r="AH33" s="143">
        <v>4</v>
      </c>
      <c r="AI33" s="66">
        <f t="shared" si="9"/>
        <v>34</v>
      </c>
      <c r="AJ33" s="84">
        <f t="shared" si="10"/>
        <v>72</v>
      </c>
      <c r="AK33" s="99">
        <f t="shared" si="11"/>
        <v>0.48</v>
      </c>
    </row>
    <row r="34" ht="25.5" spans="1:37">
      <c r="A34" s="49"/>
      <c r="B34" s="48">
        <v>48</v>
      </c>
      <c r="C34" s="51" t="s">
        <v>220</v>
      </c>
      <c r="D34" s="66">
        <v>2</v>
      </c>
      <c r="E34" s="66">
        <v>3</v>
      </c>
      <c r="F34" s="66">
        <v>3</v>
      </c>
      <c r="G34" s="66">
        <v>0</v>
      </c>
      <c r="H34" s="66">
        <v>3</v>
      </c>
      <c r="I34" s="66">
        <v>4</v>
      </c>
      <c r="J34" s="66">
        <v>1</v>
      </c>
      <c r="K34" s="66">
        <v>3</v>
      </c>
      <c r="L34" s="66">
        <v>3</v>
      </c>
      <c r="M34" s="66">
        <v>0</v>
      </c>
      <c r="N34" s="66">
        <v>0</v>
      </c>
      <c r="O34" s="66">
        <v>0</v>
      </c>
      <c r="P34" s="66">
        <v>0</v>
      </c>
      <c r="Q34" s="66">
        <v>1</v>
      </c>
      <c r="R34" s="66">
        <v>1</v>
      </c>
      <c r="S34" s="66">
        <v>5</v>
      </c>
      <c r="T34" s="84">
        <f t="shared" si="8"/>
        <v>29</v>
      </c>
      <c r="U34" s="90">
        <v>4</v>
      </c>
      <c r="V34" s="66">
        <v>2</v>
      </c>
      <c r="W34" s="66">
        <v>1</v>
      </c>
      <c r="X34" s="66">
        <v>5</v>
      </c>
      <c r="Y34" s="66">
        <v>1</v>
      </c>
      <c r="Z34" s="66">
        <v>3</v>
      </c>
      <c r="AA34" s="66">
        <v>2</v>
      </c>
      <c r="AB34" s="66">
        <v>1</v>
      </c>
      <c r="AC34" s="66">
        <v>3</v>
      </c>
      <c r="AD34" s="66">
        <v>1</v>
      </c>
      <c r="AE34" s="66">
        <v>5</v>
      </c>
      <c r="AF34" s="66">
        <v>1</v>
      </c>
      <c r="AG34" s="66">
        <v>3</v>
      </c>
      <c r="AH34" s="143">
        <v>4</v>
      </c>
      <c r="AI34" s="66">
        <f t="shared" si="9"/>
        <v>36</v>
      </c>
      <c r="AJ34" s="84">
        <f t="shared" si="10"/>
        <v>65</v>
      </c>
      <c r="AK34" s="99">
        <f t="shared" si="11"/>
        <v>0.433333333333333</v>
      </c>
    </row>
    <row r="35" ht="25.5" spans="1:37">
      <c r="A35" s="49"/>
      <c r="B35" s="48">
        <v>48</v>
      </c>
      <c r="C35" s="51" t="s">
        <v>221</v>
      </c>
      <c r="D35" s="66">
        <v>1</v>
      </c>
      <c r="E35" s="66">
        <v>5</v>
      </c>
      <c r="F35" s="66">
        <v>3</v>
      </c>
      <c r="G35" s="66">
        <v>3</v>
      </c>
      <c r="H35" s="66">
        <v>4</v>
      </c>
      <c r="I35" s="66">
        <v>0</v>
      </c>
      <c r="J35" s="66">
        <v>0</v>
      </c>
      <c r="K35" s="66">
        <v>0</v>
      </c>
      <c r="L35" s="66">
        <v>0</v>
      </c>
      <c r="M35" s="66">
        <v>3</v>
      </c>
      <c r="N35" s="66">
        <v>0</v>
      </c>
      <c r="O35" s="66">
        <v>2</v>
      </c>
      <c r="P35" s="66">
        <v>0</v>
      </c>
      <c r="Q35" s="66">
        <v>0</v>
      </c>
      <c r="R35" s="66">
        <v>1</v>
      </c>
      <c r="S35" s="66">
        <v>3</v>
      </c>
      <c r="T35" s="84">
        <f t="shared" si="8"/>
        <v>25</v>
      </c>
      <c r="U35" s="90">
        <v>0</v>
      </c>
      <c r="V35" s="66">
        <v>5</v>
      </c>
      <c r="W35" s="66">
        <v>3</v>
      </c>
      <c r="X35" s="66">
        <v>5</v>
      </c>
      <c r="Y35" s="66">
        <v>0</v>
      </c>
      <c r="Z35" s="66">
        <v>5</v>
      </c>
      <c r="AA35" s="66">
        <v>5</v>
      </c>
      <c r="AB35" s="66">
        <v>0</v>
      </c>
      <c r="AC35" s="66">
        <v>4</v>
      </c>
      <c r="AD35" s="66">
        <v>2</v>
      </c>
      <c r="AE35" s="66">
        <v>0</v>
      </c>
      <c r="AF35" s="66">
        <v>0</v>
      </c>
      <c r="AG35" s="66">
        <v>3</v>
      </c>
      <c r="AH35" s="143">
        <v>3</v>
      </c>
      <c r="AI35" s="66">
        <f t="shared" si="9"/>
        <v>35</v>
      </c>
      <c r="AJ35" s="84">
        <f t="shared" si="10"/>
        <v>60</v>
      </c>
      <c r="AK35" s="99">
        <f t="shared" si="11"/>
        <v>0.4</v>
      </c>
    </row>
    <row r="36" ht="25.5" spans="1:37">
      <c r="A36" s="49"/>
      <c r="B36" s="48">
        <v>48</v>
      </c>
      <c r="C36" s="51" t="s">
        <v>222</v>
      </c>
      <c r="D36" s="66">
        <v>0</v>
      </c>
      <c r="E36" s="66">
        <v>4</v>
      </c>
      <c r="F36" s="66">
        <v>2</v>
      </c>
      <c r="G36" s="66">
        <v>0</v>
      </c>
      <c r="H36" s="66">
        <v>2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2</v>
      </c>
      <c r="P36" s="66">
        <v>0</v>
      </c>
      <c r="Q36" s="66">
        <v>0</v>
      </c>
      <c r="R36" s="66">
        <v>2</v>
      </c>
      <c r="S36" s="66">
        <v>3</v>
      </c>
      <c r="T36" s="84">
        <f t="shared" si="8"/>
        <v>15</v>
      </c>
      <c r="U36" s="90">
        <v>5</v>
      </c>
      <c r="V36" s="66">
        <v>5</v>
      </c>
      <c r="W36" s="66">
        <v>5</v>
      </c>
      <c r="X36" s="66">
        <v>5</v>
      </c>
      <c r="Y36" s="66">
        <v>3</v>
      </c>
      <c r="Z36" s="66">
        <v>5</v>
      </c>
      <c r="AA36" s="66">
        <v>0</v>
      </c>
      <c r="AB36" s="66">
        <v>0</v>
      </c>
      <c r="AC36" s="66">
        <v>3</v>
      </c>
      <c r="AD36" s="66">
        <v>1</v>
      </c>
      <c r="AE36" s="66">
        <v>0</v>
      </c>
      <c r="AF36" s="66">
        <v>5</v>
      </c>
      <c r="AG36" s="66">
        <v>5</v>
      </c>
      <c r="AH36" s="143">
        <v>2</v>
      </c>
      <c r="AI36" s="66">
        <f t="shared" si="9"/>
        <v>44</v>
      </c>
      <c r="AJ36" s="84">
        <f t="shared" si="10"/>
        <v>59</v>
      </c>
      <c r="AK36" s="99">
        <f t="shared" si="11"/>
        <v>0.393333333333333</v>
      </c>
    </row>
    <row r="37" ht="38.25" spans="1:37">
      <c r="A37" s="49"/>
      <c r="B37" s="48">
        <v>48</v>
      </c>
      <c r="C37" s="51" t="s">
        <v>223</v>
      </c>
      <c r="D37" s="66">
        <v>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1</v>
      </c>
      <c r="P37" s="66">
        <v>0</v>
      </c>
      <c r="Q37" s="66">
        <v>0</v>
      </c>
      <c r="R37" s="66">
        <v>0</v>
      </c>
      <c r="S37" s="66">
        <v>0</v>
      </c>
      <c r="T37" s="84">
        <f t="shared" si="8"/>
        <v>5</v>
      </c>
      <c r="U37" s="90">
        <v>3</v>
      </c>
      <c r="V37" s="66">
        <v>2</v>
      </c>
      <c r="W37" s="66">
        <v>3</v>
      </c>
      <c r="X37" s="66">
        <v>5</v>
      </c>
      <c r="Y37" s="66">
        <v>0</v>
      </c>
      <c r="Z37" s="66">
        <v>0</v>
      </c>
      <c r="AA37" s="66">
        <v>5</v>
      </c>
      <c r="AB37" s="66">
        <v>0</v>
      </c>
      <c r="AC37" s="66">
        <v>3</v>
      </c>
      <c r="AD37" s="66">
        <v>3</v>
      </c>
      <c r="AE37" s="66">
        <v>0</v>
      </c>
      <c r="AF37" s="66">
        <v>3</v>
      </c>
      <c r="AG37" s="66">
        <v>3</v>
      </c>
      <c r="AH37" s="143">
        <v>1</v>
      </c>
      <c r="AI37" s="66">
        <f t="shared" si="9"/>
        <v>31</v>
      </c>
      <c r="AJ37" s="84">
        <f t="shared" si="10"/>
        <v>36</v>
      </c>
      <c r="AK37" s="99">
        <f t="shared" si="11"/>
        <v>0.24</v>
      </c>
    </row>
    <row r="38" spans="1:37">
      <c r="A38" s="49"/>
      <c r="B38" s="48">
        <v>48</v>
      </c>
      <c r="C38" s="51" t="s">
        <v>190</v>
      </c>
      <c r="D38" s="66">
        <v>2</v>
      </c>
      <c r="E38" s="66">
        <v>3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3</v>
      </c>
      <c r="P38" s="66">
        <v>1</v>
      </c>
      <c r="Q38" s="66">
        <v>0</v>
      </c>
      <c r="R38" s="66">
        <v>0</v>
      </c>
      <c r="S38" s="66">
        <v>3</v>
      </c>
      <c r="T38" s="84">
        <f t="shared" si="8"/>
        <v>12</v>
      </c>
      <c r="U38" s="90">
        <v>5</v>
      </c>
      <c r="V38" s="66">
        <v>1</v>
      </c>
      <c r="W38" s="66">
        <v>5</v>
      </c>
      <c r="X38" s="66">
        <v>5</v>
      </c>
      <c r="Y38" s="66">
        <v>0</v>
      </c>
      <c r="Z38" s="66">
        <v>0</v>
      </c>
      <c r="AA38" s="66">
        <v>5</v>
      </c>
      <c r="AB38" s="66">
        <v>5</v>
      </c>
      <c r="AC38" s="66">
        <v>3</v>
      </c>
      <c r="AD38" s="66">
        <v>5</v>
      </c>
      <c r="AE38" s="66">
        <v>0</v>
      </c>
      <c r="AF38" s="66">
        <v>0</v>
      </c>
      <c r="AG38" s="66">
        <v>5</v>
      </c>
      <c r="AH38" s="143">
        <v>0</v>
      </c>
      <c r="AI38" s="66">
        <f t="shared" si="9"/>
        <v>39</v>
      </c>
      <c r="AJ38" s="84">
        <f t="shared" si="10"/>
        <v>51</v>
      </c>
      <c r="AK38" s="99">
        <f t="shared" si="11"/>
        <v>0.34</v>
      </c>
    </row>
    <row r="39" ht="51" spans="1:37">
      <c r="A39" s="49"/>
      <c r="B39" s="48">
        <v>48</v>
      </c>
      <c r="C39" s="51" t="s">
        <v>191</v>
      </c>
      <c r="D39" s="66">
        <v>2</v>
      </c>
      <c r="E39" s="66">
        <v>4</v>
      </c>
      <c r="F39" s="66">
        <v>4</v>
      </c>
      <c r="G39" s="66">
        <v>4</v>
      </c>
      <c r="H39" s="66">
        <v>3</v>
      </c>
      <c r="I39" s="66">
        <v>0</v>
      </c>
      <c r="J39" s="66">
        <v>2</v>
      </c>
      <c r="K39" s="66">
        <v>1</v>
      </c>
      <c r="L39" s="66">
        <v>1</v>
      </c>
      <c r="M39" s="66">
        <v>0</v>
      </c>
      <c r="N39" s="66">
        <v>0</v>
      </c>
      <c r="O39" s="66">
        <v>3</v>
      </c>
      <c r="P39" s="66">
        <v>4</v>
      </c>
      <c r="Q39" s="66">
        <v>0</v>
      </c>
      <c r="R39" s="66">
        <v>2</v>
      </c>
      <c r="S39" s="66">
        <v>0</v>
      </c>
      <c r="T39" s="84">
        <f t="shared" si="8"/>
        <v>30</v>
      </c>
      <c r="U39" s="90">
        <v>5</v>
      </c>
      <c r="V39" s="66">
        <v>5</v>
      </c>
      <c r="W39" s="66">
        <v>5</v>
      </c>
      <c r="X39" s="66">
        <v>5</v>
      </c>
      <c r="Y39" s="66">
        <v>3</v>
      </c>
      <c r="Z39" s="66">
        <v>5</v>
      </c>
      <c r="AA39" s="66">
        <v>0</v>
      </c>
      <c r="AB39" s="66">
        <v>0</v>
      </c>
      <c r="AC39" s="66">
        <v>0</v>
      </c>
      <c r="AD39" s="66">
        <v>2</v>
      </c>
      <c r="AE39" s="66">
        <v>0</v>
      </c>
      <c r="AF39" s="66">
        <v>4</v>
      </c>
      <c r="AG39" s="66">
        <v>5</v>
      </c>
      <c r="AH39" s="143">
        <v>0</v>
      </c>
      <c r="AI39" s="66">
        <f t="shared" si="9"/>
        <v>39</v>
      </c>
      <c r="AJ39" s="84">
        <f t="shared" si="10"/>
        <v>69</v>
      </c>
      <c r="AK39" s="99">
        <f t="shared" si="11"/>
        <v>0.46</v>
      </c>
    </row>
    <row r="40" ht="38.25" spans="1:37">
      <c r="A40" s="49"/>
      <c r="B40" s="48">
        <v>48</v>
      </c>
      <c r="C40" s="51" t="s">
        <v>192</v>
      </c>
      <c r="D40" s="66">
        <v>0</v>
      </c>
      <c r="E40" s="66">
        <v>4</v>
      </c>
      <c r="F40" s="66">
        <v>3</v>
      </c>
      <c r="G40" s="66">
        <v>1</v>
      </c>
      <c r="H40" s="66">
        <v>4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2</v>
      </c>
      <c r="Q40" s="66">
        <v>0</v>
      </c>
      <c r="R40" s="66">
        <v>3</v>
      </c>
      <c r="S40" s="66">
        <v>5</v>
      </c>
      <c r="T40" s="84">
        <f t="shared" si="8"/>
        <v>22</v>
      </c>
      <c r="U40" s="90">
        <v>5</v>
      </c>
      <c r="V40" s="66">
        <v>5</v>
      </c>
      <c r="W40" s="66">
        <v>2</v>
      </c>
      <c r="X40" s="66">
        <v>4</v>
      </c>
      <c r="Y40" s="66">
        <v>0</v>
      </c>
      <c r="Z40" s="66">
        <v>2</v>
      </c>
      <c r="AA40" s="66">
        <v>0</v>
      </c>
      <c r="AB40" s="66">
        <v>0</v>
      </c>
      <c r="AC40" s="66">
        <v>5</v>
      </c>
      <c r="AD40" s="66">
        <v>0</v>
      </c>
      <c r="AE40" s="66">
        <v>0</v>
      </c>
      <c r="AF40" s="66">
        <v>0</v>
      </c>
      <c r="AG40" s="66">
        <v>5</v>
      </c>
      <c r="AH40" s="143">
        <v>0</v>
      </c>
      <c r="AI40" s="66">
        <f t="shared" si="9"/>
        <v>28</v>
      </c>
      <c r="AJ40" s="84">
        <f t="shared" si="10"/>
        <v>50</v>
      </c>
      <c r="AK40" s="99">
        <f t="shared" si="11"/>
        <v>0.333333333333333</v>
      </c>
    </row>
    <row r="41" ht="25.5" spans="1:37">
      <c r="A41" s="52"/>
      <c r="B41" s="67">
        <v>36</v>
      </c>
      <c r="C41" s="55" t="s">
        <v>224</v>
      </c>
      <c r="D41" s="66">
        <v>0</v>
      </c>
      <c r="E41" s="66">
        <v>3</v>
      </c>
      <c r="F41" s="66">
        <v>3</v>
      </c>
      <c r="G41" s="66">
        <v>1</v>
      </c>
      <c r="H41" s="66">
        <v>2</v>
      </c>
      <c r="I41" s="66">
        <v>0</v>
      </c>
      <c r="J41" s="66">
        <v>1</v>
      </c>
      <c r="K41" s="66">
        <v>0</v>
      </c>
      <c r="L41" s="66">
        <v>0</v>
      </c>
      <c r="M41" s="66">
        <v>0</v>
      </c>
      <c r="N41" s="66">
        <v>0</v>
      </c>
      <c r="O41" s="66">
        <v>3</v>
      </c>
      <c r="P41" s="66">
        <v>3</v>
      </c>
      <c r="Q41" s="66">
        <v>0</v>
      </c>
      <c r="R41" s="66">
        <v>2</v>
      </c>
      <c r="S41" s="66">
        <v>0</v>
      </c>
      <c r="T41" s="84">
        <f t="shared" si="8"/>
        <v>18</v>
      </c>
      <c r="U41" s="133">
        <v>0</v>
      </c>
      <c r="V41" s="134">
        <v>5</v>
      </c>
      <c r="W41" s="134">
        <v>4</v>
      </c>
      <c r="X41" s="134">
        <v>5</v>
      </c>
      <c r="Y41" s="134">
        <v>0</v>
      </c>
      <c r="Z41" s="134">
        <v>4</v>
      </c>
      <c r="AA41" s="134">
        <v>0</v>
      </c>
      <c r="AB41" s="134">
        <v>5</v>
      </c>
      <c r="AC41" s="134">
        <v>5</v>
      </c>
      <c r="AD41" s="134">
        <v>5</v>
      </c>
      <c r="AE41" s="134">
        <v>0</v>
      </c>
      <c r="AF41" s="134">
        <v>0</v>
      </c>
      <c r="AG41" s="134">
        <v>5</v>
      </c>
      <c r="AH41" s="87">
        <v>5</v>
      </c>
      <c r="AI41" s="66">
        <f t="shared" si="9"/>
        <v>43</v>
      </c>
      <c r="AJ41" s="106">
        <f t="shared" si="10"/>
        <v>61</v>
      </c>
      <c r="AK41" s="107">
        <f t="shared" si="11"/>
        <v>0.406666666666667</v>
      </c>
    </row>
    <row r="42" ht="15.75" customHeight="1" spans="1:37">
      <c r="A42" s="56" t="s">
        <v>225</v>
      </c>
      <c r="B42" s="57"/>
      <c r="C42" s="5"/>
      <c r="D42" s="58">
        <f t="shared" ref="D42:S42" si="12">SUM(D27:D41)</f>
        <v>29</v>
      </c>
      <c r="E42" s="59">
        <f t="shared" si="12"/>
        <v>53</v>
      </c>
      <c r="F42" s="59">
        <f t="shared" si="12"/>
        <v>45</v>
      </c>
      <c r="G42" s="59">
        <f t="shared" si="12"/>
        <v>30</v>
      </c>
      <c r="H42" s="59">
        <f t="shared" si="12"/>
        <v>43</v>
      </c>
      <c r="I42" s="59">
        <f t="shared" si="12"/>
        <v>17</v>
      </c>
      <c r="J42" s="59">
        <f t="shared" si="12"/>
        <v>19</v>
      </c>
      <c r="K42" s="59">
        <f t="shared" si="12"/>
        <v>18</v>
      </c>
      <c r="L42" s="59">
        <f t="shared" si="12"/>
        <v>17</v>
      </c>
      <c r="M42" s="59">
        <f t="shared" si="12"/>
        <v>19</v>
      </c>
      <c r="N42" s="59">
        <f t="shared" si="12"/>
        <v>10</v>
      </c>
      <c r="O42" s="59">
        <f t="shared" si="12"/>
        <v>33</v>
      </c>
      <c r="P42" s="59">
        <f t="shared" si="12"/>
        <v>33</v>
      </c>
      <c r="Q42" s="59">
        <f t="shared" si="12"/>
        <v>11</v>
      </c>
      <c r="R42" s="59">
        <f t="shared" si="12"/>
        <v>37</v>
      </c>
      <c r="S42" s="59">
        <f t="shared" si="12"/>
        <v>42</v>
      </c>
      <c r="T42" s="87">
        <f>SUM(D27:S41)</f>
        <v>456</v>
      </c>
      <c r="U42" s="59">
        <f t="shared" ref="U42:AH42" si="13">SUM(U27:U41)</f>
        <v>40</v>
      </c>
      <c r="V42" s="59">
        <f t="shared" si="13"/>
        <v>55</v>
      </c>
      <c r="W42" s="59">
        <f t="shared" si="13"/>
        <v>45</v>
      </c>
      <c r="X42" s="59">
        <f t="shared" si="13"/>
        <v>61</v>
      </c>
      <c r="Y42" s="59">
        <f t="shared" si="13"/>
        <v>16</v>
      </c>
      <c r="Z42" s="59">
        <f t="shared" si="13"/>
        <v>52</v>
      </c>
      <c r="AA42" s="59">
        <f t="shared" si="13"/>
        <v>33</v>
      </c>
      <c r="AB42" s="59">
        <f t="shared" si="13"/>
        <v>17</v>
      </c>
      <c r="AC42" s="59">
        <f t="shared" si="13"/>
        <v>48</v>
      </c>
      <c r="AD42" s="59">
        <f t="shared" si="13"/>
        <v>31</v>
      </c>
      <c r="AE42" s="59">
        <f t="shared" si="13"/>
        <v>9</v>
      </c>
      <c r="AF42" s="59">
        <f t="shared" si="13"/>
        <v>28</v>
      </c>
      <c r="AG42" s="59">
        <f t="shared" si="13"/>
        <v>61</v>
      </c>
      <c r="AH42" s="59">
        <f t="shared" si="13"/>
        <v>39</v>
      </c>
      <c r="AI42" s="87">
        <f>SUM(U27:AH41)</f>
        <v>535</v>
      </c>
      <c r="AJ42" s="108"/>
      <c r="AK42" s="108"/>
    </row>
    <row r="43" ht="15.75" customHeight="1" spans="1:37">
      <c r="A43" s="56" t="s">
        <v>226</v>
      </c>
      <c r="B43" s="57"/>
      <c r="C43" s="5"/>
      <c r="D43" s="61">
        <f t="shared" ref="D43:S43" si="14">D42/75</f>
        <v>0.386666666666667</v>
      </c>
      <c r="E43" s="69">
        <f t="shared" si="14"/>
        <v>0.706666666666667</v>
      </c>
      <c r="F43" s="69">
        <f t="shared" si="14"/>
        <v>0.6</v>
      </c>
      <c r="G43" s="69">
        <f t="shared" si="14"/>
        <v>0.4</v>
      </c>
      <c r="H43" s="69">
        <f t="shared" si="14"/>
        <v>0.573333333333333</v>
      </c>
      <c r="I43" s="69">
        <f t="shared" si="14"/>
        <v>0.226666666666667</v>
      </c>
      <c r="J43" s="69">
        <f t="shared" si="14"/>
        <v>0.253333333333333</v>
      </c>
      <c r="K43" s="69">
        <f t="shared" si="14"/>
        <v>0.24</v>
      </c>
      <c r="L43" s="69">
        <f t="shared" si="14"/>
        <v>0.226666666666667</v>
      </c>
      <c r="M43" s="69">
        <f t="shared" si="14"/>
        <v>0.253333333333333</v>
      </c>
      <c r="N43" s="69">
        <f t="shared" si="14"/>
        <v>0.133333333333333</v>
      </c>
      <c r="O43" s="69">
        <f t="shared" si="14"/>
        <v>0.44</v>
      </c>
      <c r="P43" s="69">
        <f t="shared" si="14"/>
        <v>0.44</v>
      </c>
      <c r="Q43" s="69">
        <f t="shared" si="14"/>
        <v>0.146666666666667</v>
      </c>
      <c r="R43" s="69">
        <f t="shared" si="14"/>
        <v>0.493333333333333</v>
      </c>
      <c r="S43" s="69">
        <f t="shared" si="14"/>
        <v>0.56</v>
      </c>
      <c r="T43" s="135"/>
      <c r="U43" s="61">
        <f t="shared" ref="U43:AH43" si="15">U42/75</f>
        <v>0.533333333333333</v>
      </c>
      <c r="V43" s="69">
        <f t="shared" si="15"/>
        <v>0.733333333333333</v>
      </c>
      <c r="W43" s="69">
        <f t="shared" si="15"/>
        <v>0.6</v>
      </c>
      <c r="X43" s="69">
        <f t="shared" si="15"/>
        <v>0.813333333333333</v>
      </c>
      <c r="Y43" s="69">
        <f t="shared" si="15"/>
        <v>0.213333333333333</v>
      </c>
      <c r="Z43" s="69">
        <f t="shared" si="15"/>
        <v>0.693333333333333</v>
      </c>
      <c r="AA43" s="69">
        <f t="shared" si="15"/>
        <v>0.44</v>
      </c>
      <c r="AB43" s="69">
        <f t="shared" si="15"/>
        <v>0.226666666666667</v>
      </c>
      <c r="AC43" s="69">
        <f t="shared" si="15"/>
        <v>0.64</v>
      </c>
      <c r="AD43" s="69">
        <f t="shared" si="15"/>
        <v>0.413333333333333</v>
      </c>
      <c r="AE43" s="69">
        <f t="shared" si="15"/>
        <v>0.12</v>
      </c>
      <c r="AF43" s="69">
        <f t="shared" si="15"/>
        <v>0.373333333333333</v>
      </c>
      <c r="AG43" s="69">
        <f t="shared" si="15"/>
        <v>0.813333333333333</v>
      </c>
      <c r="AH43" s="109">
        <f t="shared" si="15"/>
        <v>0.52</v>
      </c>
      <c r="AI43" s="108"/>
      <c r="AJ43" s="108"/>
      <c r="AK43" s="108"/>
    </row>
    <row r="44" ht="15.75" spans="1:37">
      <c r="A44" s="70" t="s">
        <v>227</v>
      </c>
      <c r="B44" s="40"/>
      <c r="C44" s="71"/>
      <c r="D44" s="72">
        <f t="shared" ref="D44:S44" si="16">D23-D43</f>
        <v>0.413333333333333</v>
      </c>
      <c r="E44" s="73">
        <f t="shared" si="16"/>
        <v>-0.08</v>
      </c>
      <c r="F44" s="73">
        <f t="shared" si="16"/>
        <v>-0.0266666666666666</v>
      </c>
      <c r="G44" s="73">
        <f t="shared" si="16"/>
        <v>0.106666666666667</v>
      </c>
      <c r="H44" s="77">
        <f t="shared" si="16"/>
        <v>-0.133333333333333</v>
      </c>
      <c r="I44" s="73">
        <f t="shared" si="16"/>
        <v>0.213333333333333</v>
      </c>
      <c r="J44" s="77">
        <f t="shared" si="16"/>
        <v>0.386666666666667</v>
      </c>
      <c r="K44" s="73">
        <f t="shared" si="16"/>
        <v>0.0266666666666667</v>
      </c>
      <c r="L44" s="73">
        <f t="shared" si="16"/>
        <v>0.04</v>
      </c>
      <c r="M44" s="73">
        <f t="shared" si="16"/>
        <v>0.226666666666667</v>
      </c>
      <c r="N44" s="73">
        <f t="shared" si="16"/>
        <v>0.0533333333333333</v>
      </c>
      <c r="O44" s="73">
        <f t="shared" si="16"/>
        <v>0.0666666666666667</v>
      </c>
      <c r="P44" s="73">
        <f t="shared" si="16"/>
        <v>0.0933333333333333</v>
      </c>
      <c r="Q44" s="73">
        <f t="shared" si="16"/>
        <v>0.146666666666667</v>
      </c>
      <c r="R44" s="73">
        <f t="shared" si="16"/>
        <v>0</v>
      </c>
      <c r="S44" s="73">
        <f t="shared" si="16"/>
        <v>-0.0266666666666667</v>
      </c>
      <c r="T44" s="135"/>
      <c r="U44" s="72">
        <f t="shared" ref="U44:AH44" si="17">U23-U43</f>
        <v>-0.253333333333333</v>
      </c>
      <c r="V44" s="73">
        <f t="shared" si="17"/>
        <v>-0.226666666666667</v>
      </c>
      <c r="W44" s="73">
        <f t="shared" si="17"/>
        <v>0.173333333333333</v>
      </c>
      <c r="X44" s="77">
        <f t="shared" si="17"/>
        <v>-0.626666666666667</v>
      </c>
      <c r="Y44" s="73">
        <f t="shared" si="17"/>
        <v>0.12</v>
      </c>
      <c r="Z44" s="77">
        <f t="shared" si="17"/>
        <v>-0.32</v>
      </c>
      <c r="AA44" s="73">
        <f t="shared" si="17"/>
        <v>-0.08</v>
      </c>
      <c r="AB44" s="73">
        <f t="shared" si="17"/>
        <v>0.28</v>
      </c>
      <c r="AC44" s="77">
        <f t="shared" si="17"/>
        <v>-0.24</v>
      </c>
      <c r="AD44" s="73">
        <f t="shared" si="17"/>
        <v>0.293333333333333</v>
      </c>
      <c r="AE44" s="73">
        <f t="shared" si="17"/>
        <v>0.226666666666667</v>
      </c>
      <c r="AF44" s="73">
        <f t="shared" si="17"/>
        <v>-0.0533333333333333</v>
      </c>
      <c r="AG44" s="73">
        <f t="shared" si="17"/>
        <v>-0.106666666666667</v>
      </c>
      <c r="AH44" s="144">
        <f t="shared" si="17"/>
        <v>-0.293333333333333</v>
      </c>
      <c r="AI44" s="108"/>
      <c r="AJ44" s="108"/>
      <c r="AK44" s="108"/>
    </row>
    <row r="45" ht="15.75" customHeight="1" spans="1:34">
      <c r="A45" s="52"/>
      <c r="B45" s="53"/>
      <c r="C45" s="74"/>
      <c r="D45" s="120" t="s">
        <v>228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120" t="s">
        <v>229</v>
      </c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74"/>
    </row>
    <row r="46" ht="15.75" customHeight="1"/>
    <row r="47" ht="15.75" customHeight="1"/>
    <row r="48" ht="15.75" customHeight="1" spans="4:34">
      <c r="D48" s="28"/>
      <c r="E48" s="28"/>
      <c r="F48" s="28"/>
      <c r="G48" s="28"/>
      <c r="H48" s="28"/>
      <c r="I48" s="28"/>
      <c r="J48" s="28"/>
      <c r="K48" s="28"/>
      <c r="L48" s="78"/>
      <c r="M48" s="28"/>
      <c r="N48" s="28"/>
      <c r="O48" s="28"/>
      <c r="P48" s="28"/>
      <c r="Q48" s="28"/>
      <c r="R48" s="28"/>
      <c r="S48" s="28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</row>
    <row r="49" ht="15.75" customHeight="1" spans="4:19">
      <c r="D49" s="28"/>
      <c r="E49" s="28"/>
      <c r="F49" s="28"/>
      <c r="G49" s="28"/>
      <c r="H49" s="28"/>
      <c r="I49" s="28"/>
      <c r="J49" s="28"/>
      <c r="K49" s="28"/>
      <c r="L49" s="78"/>
      <c r="M49" s="28"/>
      <c r="N49" s="28"/>
      <c r="O49" s="28"/>
      <c r="P49" s="28"/>
      <c r="Q49" s="28"/>
      <c r="R49" s="28"/>
      <c r="S49" s="28"/>
    </row>
    <row r="50" ht="15.75" customHeight="1" spans="4:19">
      <c r="D50" s="28"/>
      <c r="E50" s="28"/>
      <c r="F50" s="28"/>
      <c r="G50" s="28"/>
      <c r="H50" s="28"/>
      <c r="I50" s="28"/>
      <c r="J50" s="28"/>
      <c r="K50" s="28"/>
      <c r="L50" s="78"/>
      <c r="M50" s="28"/>
      <c r="N50" s="28"/>
      <c r="O50" s="28"/>
      <c r="P50" s="28"/>
      <c r="Q50" s="28"/>
      <c r="R50" s="28"/>
      <c r="S50" s="28"/>
    </row>
    <row r="51" ht="15.75" customHeight="1" spans="4:19">
      <c r="D51" s="28"/>
      <c r="E51" s="28"/>
      <c r="F51" s="28"/>
      <c r="G51" s="28"/>
      <c r="H51" s="28"/>
      <c r="I51" s="28"/>
      <c r="J51" s="28"/>
      <c r="K51" s="28"/>
      <c r="L51" s="78"/>
      <c r="M51" s="28"/>
      <c r="N51" s="28"/>
      <c r="O51" s="28"/>
      <c r="P51" s="28"/>
      <c r="Q51" s="28"/>
      <c r="R51" s="28"/>
      <c r="S51" s="28"/>
    </row>
    <row r="52" ht="15.75" customHeight="1" spans="4:19">
      <c r="D52" s="28"/>
      <c r="E52" s="28"/>
      <c r="F52" s="28"/>
      <c r="G52" s="28"/>
      <c r="H52" s="28"/>
      <c r="I52" s="28"/>
      <c r="J52" s="28"/>
      <c r="K52" s="28"/>
      <c r="L52" s="78"/>
      <c r="M52" s="28"/>
      <c r="N52" s="28"/>
      <c r="O52" s="28"/>
      <c r="P52" s="28"/>
      <c r="Q52" s="28"/>
      <c r="R52" s="28"/>
      <c r="S52" s="28"/>
    </row>
    <row r="53" ht="15.75" customHeight="1" spans="4:19">
      <c r="D53" s="28"/>
      <c r="E53" s="28"/>
      <c r="F53" s="28"/>
      <c r="G53" s="28"/>
      <c r="H53" s="28"/>
      <c r="I53" s="28"/>
      <c r="J53" s="28"/>
      <c r="K53" s="28"/>
      <c r="L53" s="78"/>
      <c r="M53" s="28"/>
      <c r="N53" s="28"/>
      <c r="O53" s="28"/>
      <c r="P53" s="28"/>
      <c r="Q53" s="28"/>
      <c r="R53" s="28"/>
      <c r="S53" s="28"/>
    </row>
    <row r="54" ht="15.75" customHeight="1" spans="4:19">
      <c r="D54" s="28"/>
      <c r="E54" s="28"/>
      <c r="F54" s="28"/>
      <c r="G54" s="28"/>
      <c r="H54" s="28"/>
      <c r="I54" s="28"/>
      <c r="J54" s="28"/>
      <c r="K54" s="28"/>
      <c r="L54" s="78"/>
      <c r="M54" s="28"/>
      <c r="N54" s="28"/>
      <c r="O54" s="28"/>
      <c r="P54" s="28"/>
      <c r="Q54" s="28"/>
      <c r="R54" s="28"/>
      <c r="S54" s="28"/>
    </row>
    <row r="55" ht="15.75" customHeight="1" spans="4:19">
      <c r="D55" s="28"/>
      <c r="E55" s="28"/>
      <c r="F55" s="28"/>
      <c r="G55" s="28"/>
      <c r="H55" s="28"/>
      <c r="I55" s="28"/>
      <c r="J55" s="28"/>
      <c r="K55" s="28"/>
      <c r="L55" s="78"/>
      <c r="M55" s="28"/>
      <c r="N55" s="28"/>
      <c r="O55" s="28"/>
      <c r="P55" s="28"/>
      <c r="Q55" s="28"/>
      <c r="R55" s="28"/>
      <c r="S55" s="28"/>
    </row>
    <row r="56" ht="15.75" customHeight="1" spans="4:19">
      <c r="D56" s="28"/>
      <c r="E56" s="28"/>
      <c r="F56" s="28"/>
      <c r="G56" s="28"/>
      <c r="H56" s="28"/>
      <c r="I56" s="28"/>
      <c r="J56" s="28"/>
      <c r="K56" s="28"/>
      <c r="L56" s="78"/>
      <c r="M56" s="28"/>
      <c r="N56" s="28"/>
      <c r="O56" s="28"/>
      <c r="P56" s="28"/>
      <c r="Q56" s="28"/>
      <c r="R56" s="28"/>
      <c r="S56" s="28"/>
    </row>
    <row r="57" ht="15.75" customHeight="1" spans="4:19">
      <c r="D57" s="28"/>
      <c r="E57" s="28"/>
      <c r="F57" s="28"/>
      <c r="G57" s="28"/>
      <c r="H57" s="28"/>
      <c r="I57" s="28"/>
      <c r="J57" s="28"/>
      <c r="K57" s="28"/>
      <c r="L57" s="78"/>
      <c r="M57" s="28"/>
      <c r="N57" s="28"/>
      <c r="O57" s="28"/>
      <c r="P57" s="28"/>
      <c r="Q57" s="28"/>
      <c r="R57" s="28"/>
      <c r="S57" s="28"/>
    </row>
    <row r="58" ht="15.75" customHeight="1" spans="4:19">
      <c r="D58" s="28"/>
      <c r="E58" s="28"/>
      <c r="F58" s="28"/>
      <c r="G58" s="28"/>
      <c r="H58" s="28"/>
      <c r="I58" s="28"/>
      <c r="J58" s="28"/>
      <c r="K58" s="28"/>
      <c r="L58" s="78"/>
      <c r="M58" s="28"/>
      <c r="N58" s="28"/>
      <c r="O58" s="28"/>
      <c r="P58" s="28"/>
      <c r="Q58" s="28"/>
      <c r="R58" s="28"/>
      <c r="S58" s="28"/>
    </row>
    <row r="59" ht="15.75" customHeight="1" spans="4:19">
      <c r="D59" s="28"/>
      <c r="E59" s="28"/>
      <c r="F59" s="28"/>
      <c r="G59" s="28"/>
      <c r="H59" s="28"/>
      <c r="I59" s="28"/>
      <c r="J59" s="28"/>
      <c r="K59" s="28"/>
      <c r="L59" s="78"/>
      <c r="M59" s="28"/>
      <c r="N59" s="28"/>
      <c r="O59" s="28"/>
      <c r="P59" s="28"/>
      <c r="Q59" s="28"/>
      <c r="R59" s="28"/>
      <c r="S59" s="28"/>
    </row>
    <row r="60" ht="15.75" customHeight="1" spans="4:19">
      <c r="D60" s="28"/>
      <c r="E60" s="28"/>
      <c r="F60" s="28"/>
      <c r="G60" s="28"/>
      <c r="H60" s="28"/>
      <c r="I60" s="28"/>
      <c r="J60" s="28"/>
      <c r="K60" s="28"/>
      <c r="L60" s="78"/>
      <c r="M60" s="28"/>
      <c r="N60" s="28"/>
      <c r="O60" s="28"/>
      <c r="P60" s="28"/>
      <c r="Q60" s="28"/>
      <c r="R60" s="28"/>
      <c r="S60" s="28"/>
    </row>
    <row r="61" ht="15.75" customHeight="1" spans="4:19">
      <c r="D61" s="28"/>
      <c r="E61" s="28"/>
      <c r="F61" s="28"/>
      <c r="G61" s="28"/>
      <c r="H61" s="28"/>
      <c r="I61" s="28"/>
      <c r="J61" s="28"/>
      <c r="K61" s="28"/>
      <c r="L61" s="78"/>
      <c r="M61" s="28"/>
      <c r="N61" s="28"/>
      <c r="O61" s="28"/>
      <c r="P61" s="28"/>
      <c r="Q61" s="28"/>
      <c r="R61" s="28"/>
      <c r="S61" s="28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7">
    <mergeCell ref="D1:S1"/>
    <mergeCell ref="U1:AH1"/>
    <mergeCell ref="AJ1:AK1"/>
    <mergeCell ref="A22:C22"/>
    <mergeCell ref="A23:C23"/>
    <mergeCell ref="AJ23:AK23"/>
    <mergeCell ref="A42:C42"/>
    <mergeCell ref="A43:C43"/>
    <mergeCell ref="D45:S45"/>
    <mergeCell ref="U45:AH45"/>
    <mergeCell ref="A7:A21"/>
    <mergeCell ref="A27:A41"/>
    <mergeCell ref="T1:T6"/>
    <mergeCell ref="T24:T26"/>
    <mergeCell ref="AI1:AI6"/>
    <mergeCell ref="AI24:AI26"/>
    <mergeCell ref="AJ2:AJ6"/>
    <mergeCell ref="AJ24:AJ26"/>
    <mergeCell ref="AK2:AK6"/>
    <mergeCell ref="AK24:AK26"/>
    <mergeCell ref="A1:C6"/>
    <mergeCell ref="U4:AH6"/>
    <mergeCell ref="D24:S26"/>
    <mergeCell ref="A44:C45"/>
    <mergeCell ref="U24:AH26"/>
    <mergeCell ref="D4:S6"/>
    <mergeCell ref="A24:C26"/>
  </mergeCells>
  <conditionalFormatting sqref="D7:S21">
    <cfRule type="colorScale" priority="1">
      <colorScale>
        <cfvo type="min"/>
        <cfvo type="max"/>
        <color rgb="FFFFFFFF"/>
        <color rgb="FF57BB8A"/>
      </colorScale>
    </cfRule>
  </conditionalFormatting>
  <conditionalFormatting sqref="U7:AH21">
    <cfRule type="colorScale" priority="2">
      <colorScale>
        <cfvo type="min"/>
        <cfvo type="max"/>
        <color rgb="FFFFFFFF"/>
        <color rgb="FFFFD666"/>
      </colorScale>
    </cfRule>
  </conditionalFormatting>
  <conditionalFormatting sqref="D27:S41">
    <cfRule type="colorScale" priority="3">
      <colorScale>
        <cfvo type="min"/>
        <cfvo type="max"/>
        <color rgb="FFFFFFFF"/>
        <color rgb="FFFFD666"/>
      </colorScale>
    </cfRule>
  </conditionalFormatting>
  <conditionalFormatting sqref="U27:AH41">
    <cfRule type="colorScale" priority="4">
      <colorScale>
        <cfvo type="min"/>
        <cfvo type="max"/>
        <color rgb="FFFFFFFF"/>
        <color rgb="FFFF0000"/>
      </colorScale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989"/>
  <sheetViews>
    <sheetView zoomScale="70" zoomScaleNormal="70" workbookViewId="0">
      <selection activeCell="AN23" sqref="AN23"/>
    </sheetView>
  </sheetViews>
  <sheetFormatPr defaultColWidth="12.6285714285714" defaultRowHeight="15" customHeight="1"/>
  <cols>
    <col min="1" max="2" width="6.87619047619048" customWidth="1"/>
    <col min="3" max="3" width="6.42857142857143" customWidth="1"/>
    <col min="4" max="4" width="28.5047619047619" customWidth="1"/>
    <col min="5" max="5" width="12.4285714285714" customWidth="1"/>
    <col min="6" max="6" width="10.1428571428571" customWidth="1"/>
    <col min="7" max="7" width="9.28571428571429" customWidth="1"/>
    <col min="8" max="8" width="7.85714285714286" customWidth="1"/>
    <col min="9" max="9" width="9.38095238095238" customWidth="1"/>
    <col min="10" max="10" width="10" customWidth="1"/>
    <col min="11" max="11" width="7.42857142857143" customWidth="1"/>
    <col min="12" max="12" width="10.4" customWidth="1"/>
    <col min="13" max="13" width="9.59047619047619" customWidth="1"/>
    <col min="14" max="14" width="8.85714285714286" customWidth="1"/>
    <col min="15" max="15" width="9.58095238095238" customWidth="1"/>
    <col min="16" max="16" width="9" customWidth="1"/>
    <col min="17" max="17" width="8.71428571428571" customWidth="1"/>
    <col min="18" max="18" width="9.8" customWidth="1"/>
    <col min="19" max="19" width="12.8571428571429" customWidth="1"/>
    <col min="20" max="20" width="9.59047619047619" customWidth="1"/>
    <col min="21" max="21" width="5.75238095238095" customWidth="1"/>
    <col min="22" max="22" width="10.2" customWidth="1"/>
    <col min="23" max="23" width="8.71428571428571" customWidth="1"/>
    <col min="24" max="25" width="9.71428571428571" customWidth="1"/>
    <col min="26" max="26" width="9.85714285714286" customWidth="1"/>
    <col min="27" max="27" width="9.18095238095238" customWidth="1"/>
    <col min="28" max="28" width="10.2" customWidth="1"/>
    <col min="29" max="29" width="12.4380952380952" customWidth="1"/>
    <col min="30" max="30" width="8.85714285714286" customWidth="1"/>
    <col min="31" max="31" width="10.6190476190476" customWidth="1"/>
    <col min="32" max="32" width="11.0095238095238" customWidth="1"/>
    <col min="33" max="33" width="11.8285714285714" customWidth="1"/>
    <col min="34" max="34" width="11.6285714285714" customWidth="1"/>
    <col min="35" max="35" width="8.56190476190476" customWidth="1"/>
    <col min="36" max="36" width="6.38095238095238" customWidth="1"/>
    <col min="37" max="37" width="12.247619047619" customWidth="1"/>
    <col min="38" max="38" width="12.647619047619" customWidth="1"/>
    <col min="39" max="39" width="11.6285714285714" customWidth="1"/>
  </cols>
  <sheetData>
    <row r="1" ht="28.5" customHeight="1" spans="1:39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93"/>
      <c r="AI1" s="93"/>
      <c r="AJ1" s="93"/>
      <c r="AK1" s="93"/>
      <c r="AL1" s="93"/>
      <c r="AM1" s="93"/>
    </row>
    <row r="2" ht="28.5" customHeight="1" spans="1:39">
      <c r="A2" s="35"/>
      <c r="B2" s="37" t="s">
        <v>230</v>
      </c>
      <c r="C2" s="38"/>
      <c r="D2" s="38"/>
      <c r="E2" s="39" t="s">
        <v>195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71"/>
      <c r="U2" s="79" t="s">
        <v>196</v>
      </c>
      <c r="V2" s="80" t="s">
        <v>197</v>
      </c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71"/>
      <c r="AJ2" s="79" t="s">
        <v>196</v>
      </c>
      <c r="AK2" s="94" t="s">
        <v>198</v>
      </c>
      <c r="AL2" s="5"/>
      <c r="AM2" s="93"/>
    </row>
    <row r="3" ht="31" customHeight="1" spans="1:39">
      <c r="A3" s="35"/>
      <c r="B3" s="41"/>
      <c r="C3" s="42"/>
      <c r="D3" s="42"/>
      <c r="E3" s="43">
        <v>100</v>
      </c>
      <c r="F3" s="43">
        <v>80</v>
      </c>
      <c r="G3" s="43">
        <v>80</v>
      </c>
      <c r="H3" s="43">
        <v>80</v>
      </c>
      <c r="I3" s="43">
        <v>80</v>
      </c>
      <c r="J3" s="43">
        <v>80</v>
      </c>
      <c r="K3" s="43">
        <v>64</v>
      </c>
      <c r="L3" s="43">
        <v>64</v>
      </c>
      <c r="M3" s="43">
        <v>64</v>
      </c>
      <c r="N3" s="43">
        <v>64</v>
      </c>
      <c r="O3" s="43">
        <v>64</v>
      </c>
      <c r="P3" s="43">
        <v>64</v>
      </c>
      <c r="Q3" s="43">
        <v>48</v>
      </c>
      <c r="R3" s="43">
        <v>48</v>
      </c>
      <c r="S3" s="43">
        <v>36</v>
      </c>
      <c r="T3" s="43">
        <v>30</v>
      </c>
      <c r="U3" s="81"/>
      <c r="V3" s="43">
        <v>100</v>
      </c>
      <c r="W3" s="43">
        <v>100</v>
      </c>
      <c r="X3" s="43">
        <v>100</v>
      </c>
      <c r="Y3" s="43">
        <v>80</v>
      </c>
      <c r="Z3" s="43">
        <v>80</v>
      </c>
      <c r="AA3" s="43">
        <v>80</v>
      </c>
      <c r="AB3" s="43">
        <v>75</v>
      </c>
      <c r="AC3" s="43">
        <v>75</v>
      </c>
      <c r="AD3" s="43">
        <v>64</v>
      </c>
      <c r="AE3" s="43">
        <v>64</v>
      </c>
      <c r="AF3" s="43">
        <v>48</v>
      </c>
      <c r="AG3" s="43">
        <v>48</v>
      </c>
      <c r="AH3" s="43">
        <v>36</v>
      </c>
      <c r="AI3" s="43">
        <v>32</v>
      </c>
      <c r="AJ3" s="81"/>
      <c r="AK3" s="95" t="s">
        <v>199</v>
      </c>
      <c r="AL3" s="95" t="s">
        <v>200</v>
      </c>
      <c r="AM3" s="96"/>
    </row>
    <row r="4" ht="129" customHeight="1" spans="1:39">
      <c r="A4" s="35"/>
      <c r="B4" s="41"/>
      <c r="C4" s="42"/>
      <c r="D4" s="42"/>
      <c r="E4" s="44" t="s">
        <v>122</v>
      </c>
      <c r="F4" s="44" t="s">
        <v>123</v>
      </c>
      <c r="G4" s="44" t="s">
        <v>124</v>
      </c>
      <c r="H4" s="44" t="s">
        <v>231</v>
      </c>
      <c r="I4" s="44" t="s">
        <v>232</v>
      </c>
      <c r="J4" s="44" t="s">
        <v>233</v>
      </c>
      <c r="K4" s="44" t="s">
        <v>234</v>
      </c>
      <c r="L4" s="44" t="s">
        <v>129</v>
      </c>
      <c r="M4" s="44" t="s">
        <v>235</v>
      </c>
      <c r="N4" s="44" t="s">
        <v>236</v>
      </c>
      <c r="O4" s="44" t="s">
        <v>237</v>
      </c>
      <c r="P4" s="44" t="s">
        <v>133</v>
      </c>
      <c r="Q4" s="44" t="s">
        <v>238</v>
      </c>
      <c r="R4" s="44" t="s">
        <v>135</v>
      </c>
      <c r="S4" s="44" t="s">
        <v>136</v>
      </c>
      <c r="T4" s="44" t="s">
        <v>137</v>
      </c>
      <c r="U4" s="82"/>
      <c r="V4" s="44" t="s">
        <v>239</v>
      </c>
      <c r="W4" s="44" t="s">
        <v>143</v>
      </c>
      <c r="X4" s="44" t="s">
        <v>144</v>
      </c>
      <c r="Y4" s="44" t="s">
        <v>145</v>
      </c>
      <c r="Z4" s="44" t="s">
        <v>146</v>
      </c>
      <c r="AA4" s="44" t="s">
        <v>147</v>
      </c>
      <c r="AB4" s="44" t="s">
        <v>240</v>
      </c>
      <c r="AC4" s="44" t="s">
        <v>241</v>
      </c>
      <c r="AD4" s="44" t="s">
        <v>150</v>
      </c>
      <c r="AE4" s="44" t="s">
        <v>151</v>
      </c>
      <c r="AF4" s="44" t="s">
        <v>152</v>
      </c>
      <c r="AG4" s="44" t="s">
        <v>153</v>
      </c>
      <c r="AH4" s="44" t="s">
        <v>154</v>
      </c>
      <c r="AI4" s="44" t="s">
        <v>242</v>
      </c>
      <c r="AJ4" s="82"/>
      <c r="AK4" s="82"/>
      <c r="AL4" s="82"/>
      <c r="AM4" s="96"/>
    </row>
    <row r="5" ht="38.25" spans="1:39">
      <c r="A5" s="35"/>
      <c r="B5" s="45" t="s">
        <v>206</v>
      </c>
      <c r="C5" s="46">
        <v>125</v>
      </c>
      <c r="D5" s="47" t="s">
        <v>160</v>
      </c>
      <c r="E5" s="48" t="s">
        <v>243</v>
      </c>
      <c r="T5" s="83"/>
      <c r="U5" s="84">
        <v>50</v>
      </c>
      <c r="V5" s="85" t="s">
        <v>244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71"/>
      <c r="AJ5" s="66">
        <v>29</v>
      </c>
      <c r="AK5" s="97">
        <f t="shared" ref="AK5:AK19" si="0">U5+AJ5</f>
        <v>79</v>
      </c>
      <c r="AL5" s="98">
        <f t="shared" ref="AL5:AL19" si="1">AK5/150</f>
        <v>0.526666666666667</v>
      </c>
      <c r="AM5" s="60"/>
    </row>
    <row r="6" ht="38.25" spans="1:39">
      <c r="A6" s="35"/>
      <c r="B6" s="49"/>
      <c r="C6" s="50">
        <v>125</v>
      </c>
      <c r="D6" s="51" t="s">
        <v>161</v>
      </c>
      <c r="E6" s="49"/>
      <c r="T6" s="83"/>
      <c r="U6" s="84">
        <v>40</v>
      </c>
      <c r="V6" s="49"/>
      <c r="AI6" s="83"/>
      <c r="AJ6" s="66">
        <v>27</v>
      </c>
      <c r="AK6" s="84">
        <f t="shared" si="0"/>
        <v>67</v>
      </c>
      <c r="AL6" s="99">
        <f t="shared" si="1"/>
        <v>0.446666666666667</v>
      </c>
      <c r="AM6" s="61"/>
    </row>
    <row r="7" ht="25.5" spans="1:39">
      <c r="A7" s="35"/>
      <c r="B7" s="49"/>
      <c r="C7" s="50">
        <v>100</v>
      </c>
      <c r="D7" s="51" t="s">
        <v>207</v>
      </c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74"/>
      <c r="U7" s="84">
        <v>39</v>
      </c>
      <c r="V7" s="52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74"/>
      <c r="AJ7" s="66">
        <v>25</v>
      </c>
      <c r="AK7" s="84">
        <f t="shared" si="0"/>
        <v>64</v>
      </c>
      <c r="AL7" s="99">
        <f t="shared" si="1"/>
        <v>0.426666666666667</v>
      </c>
      <c r="AM7" s="61"/>
    </row>
    <row r="8" ht="25.5" spans="1:39">
      <c r="A8" s="35"/>
      <c r="B8" s="49"/>
      <c r="C8" s="50">
        <v>100</v>
      </c>
      <c r="D8" s="51" t="s">
        <v>162</v>
      </c>
      <c r="E8" s="30"/>
      <c r="U8" s="84">
        <v>46</v>
      </c>
      <c r="V8" s="86"/>
      <c r="AI8" s="83"/>
      <c r="AJ8" s="66">
        <v>23</v>
      </c>
      <c r="AK8" s="84">
        <f t="shared" si="0"/>
        <v>69</v>
      </c>
      <c r="AL8" s="99">
        <f t="shared" si="1"/>
        <v>0.46</v>
      </c>
      <c r="AM8" s="61"/>
    </row>
    <row r="9" ht="25.5" spans="1:39">
      <c r="A9" s="35"/>
      <c r="B9" s="49"/>
      <c r="C9" s="50">
        <v>80</v>
      </c>
      <c r="D9" s="51" t="s">
        <v>208</v>
      </c>
      <c r="U9" s="84">
        <v>54</v>
      </c>
      <c r="V9" s="49"/>
      <c r="AI9" s="83"/>
      <c r="AJ9" s="66">
        <v>46</v>
      </c>
      <c r="AK9" s="84">
        <f t="shared" si="0"/>
        <v>100</v>
      </c>
      <c r="AL9" s="100">
        <f t="shared" si="1"/>
        <v>0.666666666666667</v>
      </c>
      <c r="AM9" s="60"/>
    </row>
    <row r="10" ht="15.75" spans="1:39">
      <c r="A10" s="35"/>
      <c r="B10" s="49"/>
      <c r="C10" s="50">
        <v>80</v>
      </c>
      <c r="D10" s="51" t="s">
        <v>209</v>
      </c>
      <c r="U10" s="84">
        <v>52</v>
      </c>
      <c r="V10" s="49"/>
      <c r="AI10" s="83"/>
      <c r="AJ10" s="66">
        <v>41</v>
      </c>
      <c r="AK10" s="84">
        <f t="shared" si="0"/>
        <v>93</v>
      </c>
      <c r="AL10" s="100">
        <f t="shared" si="1"/>
        <v>0.62</v>
      </c>
      <c r="AM10" s="60"/>
    </row>
    <row r="11" ht="25.5" spans="1:39">
      <c r="A11" s="35"/>
      <c r="B11" s="49"/>
      <c r="C11" s="50">
        <v>80</v>
      </c>
      <c r="D11" s="51" t="s">
        <v>165</v>
      </c>
      <c r="U11" s="84">
        <v>38</v>
      </c>
      <c r="V11" s="49"/>
      <c r="AI11" s="83"/>
      <c r="AJ11" s="66">
        <v>43</v>
      </c>
      <c r="AK11" s="84">
        <f t="shared" si="0"/>
        <v>81</v>
      </c>
      <c r="AL11" s="99">
        <f t="shared" si="1"/>
        <v>0.54</v>
      </c>
      <c r="AM11" s="61"/>
    </row>
    <row r="12" ht="25.5" spans="1:39">
      <c r="A12" s="35"/>
      <c r="B12" s="49"/>
      <c r="C12" s="50">
        <v>80</v>
      </c>
      <c r="D12" s="51" t="s">
        <v>167</v>
      </c>
      <c r="U12" s="84">
        <v>25</v>
      </c>
      <c r="V12" s="49"/>
      <c r="AI12" s="83"/>
      <c r="AJ12" s="66">
        <v>19</v>
      </c>
      <c r="AK12" s="84">
        <f t="shared" si="0"/>
        <v>44</v>
      </c>
      <c r="AL12" s="99">
        <f t="shared" si="1"/>
        <v>0.293333333333333</v>
      </c>
      <c r="AM12" s="61"/>
    </row>
    <row r="13" ht="25.5" spans="1:39">
      <c r="A13" s="35"/>
      <c r="B13" s="49"/>
      <c r="C13" s="50">
        <v>64</v>
      </c>
      <c r="D13" s="51" t="s">
        <v>168</v>
      </c>
      <c r="U13" s="84">
        <v>19</v>
      </c>
      <c r="V13" s="49"/>
      <c r="AI13" s="83"/>
      <c r="AJ13" s="66">
        <v>35</v>
      </c>
      <c r="AK13" s="84">
        <f t="shared" si="0"/>
        <v>54</v>
      </c>
      <c r="AL13" s="99">
        <f t="shared" si="1"/>
        <v>0.36</v>
      </c>
      <c r="AM13" s="61"/>
    </row>
    <row r="14" ht="25.5" spans="1:39">
      <c r="A14" s="35"/>
      <c r="B14" s="49"/>
      <c r="C14" s="50">
        <v>64</v>
      </c>
      <c r="D14" s="51" t="s">
        <v>169</v>
      </c>
      <c r="U14" s="84">
        <v>43</v>
      </c>
      <c r="V14" s="49"/>
      <c r="AI14" s="83"/>
      <c r="AJ14" s="66">
        <v>32</v>
      </c>
      <c r="AK14" s="84">
        <f t="shared" si="0"/>
        <v>75</v>
      </c>
      <c r="AL14" s="100">
        <f t="shared" si="1"/>
        <v>0.5</v>
      </c>
      <c r="AM14" s="60"/>
    </row>
    <row r="15" ht="51" spans="1:39">
      <c r="A15" s="35"/>
      <c r="B15" s="49"/>
      <c r="C15" s="50">
        <v>64</v>
      </c>
      <c r="D15" s="51" t="s">
        <v>170</v>
      </c>
      <c r="U15" s="84">
        <v>43</v>
      </c>
      <c r="V15" s="49"/>
      <c r="AI15" s="83"/>
      <c r="AJ15" s="66">
        <v>32</v>
      </c>
      <c r="AK15" s="84">
        <f t="shared" si="0"/>
        <v>75</v>
      </c>
      <c r="AL15" s="100">
        <f t="shared" si="1"/>
        <v>0.5</v>
      </c>
      <c r="AM15" s="60"/>
    </row>
    <row r="16" ht="38.25" spans="1:39">
      <c r="A16" s="35"/>
      <c r="B16" s="49"/>
      <c r="C16" s="50">
        <v>64</v>
      </c>
      <c r="D16" s="51" t="s">
        <v>171</v>
      </c>
      <c r="U16" s="84">
        <v>25</v>
      </c>
      <c r="V16" s="49"/>
      <c r="AI16" s="83"/>
      <c r="AJ16" s="66">
        <v>15</v>
      </c>
      <c r="AK16" s="84">
        <f t="shared" si="0"/>
        <v>40</v>
      </c>
      <c r="AL16" s="99">
        <f t="shared" si="1"/>
        <v>0.266666666666667</v>
      </c>
      <c r="AM16" s="61"/>
    </row>
    <row r="17" ht="38.25" spans="1:39">
      <c r="A17" s="35"/>
      <c r="B17" s="49"/>
      <c r="C17" s="50">
        <v>48</v>
      </c>
      <c r="D17" s="51" t="s">
        <v>210</v>
      </c>
      <c r="U17" s="84">
        <v>28</v>
      </c>
      <c r="V17" s="49"/>
      <c r="AI17" s="83"/>
      <c r="AJ17" s="66">
        <v>27</v>
      </c>
      <c r="AK17" s="84">
        <f t="shared" si="0"/>
        <v>55</v>
      </c>
      <c r="AL17" s="99">
        <f t="shared" si="1"/>
        <v>0.366666666666667</v>
      </c>
      <c r="AM17" s="61"/>
    </row>
    <row r="18" ht="51" spans="1:39">
      <c r="A18" s="35"/>
      <c r="B18" s="49"/>
      <c r="C18" s="50">
        <v>48</v>
      </c>
      <c r="D18" s="51" t="s">
        <v>173</v>
      </c>
      <c r="U18" s="84">
        <v>42</v>
      </c>
      <c r="V18" s="49"/>
      <c r="AI18" s="83"/>
      <c r="AJ18" s="66">
        <v>32</v>
      </c>
      <c r="AK18" s="84">
        <f t="shared" si="0"/>
        <v>74</v>
      </c>
      <c r="AL18" s="99">
        <f t="shared" si="1"/>
        <v>0.493333333333333</v>
      </c>
      <c r="AM18" s="61"/>
    </row>
    <row r="19" ht="38.25" spans="1:39">
      <c r="A19" s="35"/>
      <c r="B19" s="52"/>
      <c r="C19" s="54">
        <v>36</v>
      </c>
      <c r="D19" s="55" t="s">
        <v>174</v>
      </c>
      <c r="U19" s="84">
        <v>25</v>
      </c>
      <c r="V19" s="52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74"/>
      <c r="AJ19" s="66">
        <v>26</v>
      </c>
      <c r="AK19" s="84">
        <f t="shared" si="0"/>
        <v>51</v>
      </c>
      <c r="AL19" s="99">
        <f t="shared" si="1"/>
        <v>0.34</v>
      </c>
      <c r="AM19" s="61"/>
    </row>
    <row r="20" ht="36" customHeight="1" spans="1:39">
      <c r="A20" s="35"/>
      <c r="B20" s="56" t="s">
        <v>211</v>
      </c>
      <c r="C20" s="57"/>
      <c r="D20" s="5"/>
      <c r="E20" s="58">
        <v>60</v>
      </c>
      <c r="F20" s="59">
        <v>47</v>
      </c>
      <c r="G20" s="59">
        <v>43</v>
      </c>
      <c r="H20" s="59">
        <v>38</v>
      </c>
      <c r="I20" s="59">
        <v>33</v>
      </c>
      <c r="J20" s="59">
        <v>33</v>
      </c>
      <c r="K20" s="59">
        <v>48</v>
      </c>
      <c r="L20" s="59">
        <v>20</v>
      </c>
      <c r="M20" s="59">
        <v>20</v>
      </c>
      <c r="N20" s="59">
        <v>36</v>
      </c>
      <c r="O20" s="59">
        <v>14</v>
      </c>
      <c r="P20" s="59">
        <v>38</v>
      </c>
      <c r="Q20" s="59">
        <v>40</v>
      </c>
      <c r="R20" s="59">
        <v>22</v>
      </c>
      <c r="S20" s="59">
        <v>37</v>
      </c>
      <c r="T20" s="59">
        <v>40</v>
      </c>
      <c r="U20" s="87">
        <v>569</v>
      </c>
      <c r="V20" s="59">
        <v>21</v>
      </c>
      <c r="W20" s="59">
        <v>38</v>
      </c>
      <c r="X20" s="59">
        <v>58</v>
      </c>
      <c r="Y20" s="59">
        <v>14</v>
      </c>
      <c r="Z20" s="59">
        <v>25</v>
      </c>
      <c r="AA20" s="59">
        <v>28</v>
      </c>
      <c r="AB20" s="59">
        <v>27</v>
      </c>
      <c r="AC20" s="59">
        <v>38</v>
      </c>
      <c r="AD20" s="59">
        <v>30</v>
      </c>
      <c r="AE20" s="59">
        <v>53</v>
      </c>
      <c r="AF20" s="59">
        <v>26</v>
      </c>
      <c r="AG20" s="59">
        <v>24</v>
      </c>
      <c r="AH20" s="59">
        <v>53</v>
      </c>
      <c r="AI20" s="59">
        <v>17</v>
      </c>
      <c r="AJ20" s="87">
        <v>452</v>
      </c>
      <c r="AK20" s="101" t="s">
        <v>245</v>
      </c>
      <c r="AL20" s="102"/>
      <c r="AM20" s="103"/>
    </row>
    <row r="21" ht="31.5" customHeight="1" spans="1:39">
      <c r="A21" s="35"/>
      <c r="B21" s="56" t="s">
        <v>212</v>
      </c>
      <c r="C21" s="57"/>
      <c r="D21" s="5"/>
      <c r="E21" s="60">
        <f t="shared" ref="E21:T21" si="2">E20/75</f>
        <v>0.8</v>
      </c>
      <c r="F21" s="61">
        <f t="shared" si="2"/>
        <v>0.626666666666667</v>
      </c>
      <c r="G21" s="61">
        <f t="shared" si="2"/>
        <v>0.573333333333333</v>
      </c>
      <c r="H21" s="61">
        <f t="shared" si="2"/>
        <v>0.506666666666667</v>
      </c>
      <c r="I21" s="61">
        <f t="shared" si="2"/>
        <v>0.44</v>
      </c>
      <c r="J21" s="61">
        <f t="shared" si="2"/>
        <v>0.44</v>
      </c>
      <c r="K21" s="60">
        <f t="shared" si="2"/>
        <v>0.64</v>
      </c>
      <c r="L21" s="61">
        <f t="shared" si="2"/>
        <v>0.266666666666667</v>
      </c>
      <c r="M21" s="61">
        <f t="shared" si="2"/>
        <v>0.266666666666667</v>
      </c>
      <c r="N21" s="61">
        <f t="shared" si="2"/>
        <v>0.48</v>
      </c>
      <c r="O21" s="61">
        <f t="shared" si="2"/>
        <v>0.186666666666667</v>
      </c>
      <c r="P21" s="61">
        <f t="shared" si="2"/>
        <v>0.506666666666667</v>
      </c>
      <c r="Q21" s="61">
        <f t="shared" si="2"/>
        <v>0.533333333333333</v>
      </c>
      <c r="R21" s="61">
        <f t="shared" si="2"/>
        <v>0.293333333333333</v>
      </c>
      <c r="S21" s="61">
        <f t="shared" si="2"/>
        <v>0.493333333333333</v>
      </c>
      <c r="T21" s="61">
        <f t="shared" si="2"/>
        <v>0.533333333333333</v>
      </c>
      <c r="U21" s="88"/>
      <c r="V21" s="89">
        <f t="shared" ref="V21:AI21" si="3">V20/75</f>
        <v>0.28</v>
      </c>
      <c r="W21" s="73">
        <f t="shared" si="3"/>
        <v>0.506666666666667</v>
      </c>
      <c r="X21" s="73">
        <f t="shared" si="3"/>
        <v>0.773333333333333</v>
      </c>
      <c r="Y21" s="77">
        <f t="shared" si="3"/>
        <v>0.186666666666667</v>
      </c>
      <c r="Z21" s="77">
        <f t="shared" si="3"/>
        <v>0.333333333333333</v>
      </c>
      <c r="AA21" s="73">
        <f t="shared" si="3"/>
        <v>0.373333333333333</v>
      </c>
      <c r="AB21" s="73">
        <f t="shared" si="3"/>
        <v>0.36</v>
      </c>
      <c r="AC21" s="73">
        <f t="shared" si="3"/>
        <v>0.506666666666667</v>
      </c>
      <c r="AD21" s="73">
        <f t="shared" si="3"/>
        <v>0.4</v>
      </c>
      <c r="AE21" s="73">
        <f t="shared" si="3"/>
        <v>0.706666666666667</v>
      </c>
      <c r="AF21" s="73">
        <f t="shared" si="3"/>
        <v>0.346666666666667</v>
      </c>
      <c r="AG21" s="73">
        <f t="shared" si="3"/>
        <v>0.32</v>
      </c>
      <c r="AH21" s="73">
        <f t="shared" si="3"/>
        <v>0.706666666666667</v>
      </c>
      <c r="AI21" s="77">
        <f t="shared" si="3"/>
        <v>0.226666666666667</v>
      </c>
      <c r="AJ21" s="3"/>
      <c r="AK21" s="104" t="s">
        <v>216</v>
      </c>
      <c r="AL21" s="104" t="s">
        <v>217</v>
      </c>
      <c r="AM21" s="96"/>
    </row>
    <row r="22" ht="25.5" spans="1:39">
      <c r="A22" s="35"/>
      <c r="B22" s="62" t="s">
        <v>218</v>
      </c>
      <c r="C22" s="63">
        <v>100</v>
      </c>
      <c r="D22" s="47" t="s">
        <v>179</v>
      </c>
      <c r="E22" s="64" t="s">
        <v>246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71"/>
      <c r="U22" s="84">
        <v>51</v>
      </c>
      <c r="V22" s="64" t="s">
        <v>247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71"/>
      <c r="AJ22" s="105">
        <v>49</v>
      </c>
      <c r="AK22" s="97">
        <f t="shared" ref="AK22:AK36" si="4">SUM(U22,AJ22)</f>
        <v>100</v>
      </c>
      <c r="AL22" s="98">
        <f t="shared" ref="AL22:AL36" si="5">AK22/150</f>
        <v>0.666666666666667</v>
      </c>
      <c r="AM22" s="60"/>
    </row>
    <row r="23" ht="51" spans="1:39">
      <c r="A23" s="35"/>
      <c r="B23" s="49"/>
      <c r="C23" s="48">
        <v>100</v>
      </c>
      <c r="D23" s="51" t="s">
        <v>180</v>
      </c>
      <c r="E23" s="49"/>
      <c r="T23" s="83"/>
      <c r="U23" s="84">
        <v>48</v>
      </c>
      <c r="V23" s="49"/>
      <c r="AI23" s="83"/>
      <c r="AJ23" s="66">
        <v>46</v>
      </c>
      <c r="AK23" s="84">
        <f t="shared" si="4"/>
        <v>94</v>
      </c>
      <c r="AL23" s="100">
        <f t="shared" si="5"/>
        <v>0.626666666666667</v>
      </c>
      <c r="AM23" s="60"/>
    </row>
    <row r="24" ht="25.5" spans="1:39">
      <c r="A24" s="35"/>
      <c r="B24" s="49"/>
      <c r="C24" s="48">
        <v>64</v>
      </c>
      <c r="D24" s="65" t="s">
        <v>181</v>
      </c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4"/>
      <c r="U24" s="84">
        <v>44</v>
      </c>
      <c r="V24" s="52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74"/>
      <c r="AJ24" s="66">
        <v>25</v>
      </c>
      <c r="AK24" s="84">
        <f t="shared" si="4"/>
        <v>69</v>
      </c>
      <c r="AL24" s="99">
        <f t="shared" si="5"/>
        <v>0.46</v>
      </c>
      <c r="AM24" s="61"/>
    </row>
    <row r="25" ht="38.25" spans="1:39">
      <c r="A25" s="35"/>
      <c r="B25" s="49"/>
      <c r="C25" s="48">
        <v>64</v>
      </c>
      <c r="D25" s="51" t="s">
        <v>182</v>
      </c>
      <c r="E25" s="66"/>
      <c r="U25" s="84">
        <v>12</v>
      </c>
      <c r="V25" s="90"/>
      <c r="AI25" s="83"/>
      <c r="AJ25" s="66">
        <v>14</v>
      </c>
      <c r="AK25" s="84">
        <f t="shared" si="4"/>
        <v>26</v>
      </c>
      <c r="AL25" s="99">
        <f t="shared" si="5"/>
        <v>0.173333333333333</v>
      </c>
      <c r="AM25" s="61"/>
    </row>
    <row r="26" ht="38.25" spans="1:39">
      <c r="A26" s="35"/>
      <c r="B26" s="49"/>
      <c r="C26" s="48">
        <v>64</v>
      </c>
      <c r="D26" s="51" t="s">
        <v>183</v>
      </c>
      <c r="U26" s="84">
        <v>28</v>
      </c>
      <c r="V26" s="49"/>
      <c r="AI26" s="83"/>
      <c r="AJ26" s="66">
        <v>29</v>
      </c>
      <c r="AK26" s="84">
        <f t="shared" si="4"/>
        <v>57</v>
      </c>
      <c r="AL26" s="99">
        <f t="shared" si="5"/>
        <v>0.38</v>
      </c>
      <c r="AM26" s="61"/>
    </row>
    <row r="27" ht="15.75" spans="1:39">
      <c r="A27" s="35"/>
      <c r="B27" s="49"/>
      <c r="C27" s="48">
        <v>48</v>
      </c>
      <c r="D27" s="51" t="s">
        <v>219</v>
      </c>
      <c r="U27" s="84">
        <v>79</v>
      </c>
      <c r="V27" s="49"/>
      <c r="AI27" s="83"/>
      <c r="AJ27" s="66">
        <v>43</v>
      </c>
      <c r="AK27" s="84">
        <f t="shared" si="4"/>
        <v>122</v>
      </c>
      <c r="AL27" s="100">
        <f t="shared" si="5"/>
        <v>0.813333333333333</v>
      </c>
      <c r="AM27" s="60"/>
    </row>
    <row r="28" ht="25.5" spans="1:39">
      <c r="A28" s="35"/>
      <c r="B28" s="49"/>
      <c r="C28" s="48">
        <v>48</v>
      </c>
      <c r="D28" s="51" t="s">
        <v>185</v>
      </c>
      <c r="U28" s="84">
        <v>38</v>
      </c>
      <c r="V28" s="49"/>
      <c r="AI28" s="83"/>
      <c r="AJ28" s="66">
        <v>34</v>
      </c>
      <c r="AK28" s="84">
        <f t="shared" si="4"/>
        <v>72</v>
      </c>
      <c r="AL28" s="99">
        <f t="shared" si="5"/>
        <v>0.48</v>
      </c>
      <c r="AM28" s="61"/>
    </row>
    <row r="29" ht="25.5" spans="1:39">
      <c r="A29" s="35"/>
      <c r="B29" s="49"/>
      <c r="C29" s="48">
        <v>48</v>
      </c>
      <c r="D29" s="51" t="s">
        <v>220</v>
      </c>
      <c r="U29" s="84">
        <v>29</v>
      </c>
      <c r="V29" s="49"/>
      <c r="AI29" s="83"/>
      <c r="AJ29" s="66">
        <v>36</v>
      </c>
      <c r="AK29" s="84">
        <f t="shared" si="4"/>
        <v>65</v>
      </c>
      <c r="AL29" s="99">
        <f t="shared" si="5"/>
        <v>0.433333333333333</v>
      </c>
      <c r="AM29" s="61"/>
    </row>
    <row r="30" ht="25.5" spans="1:39">
      <c r="A30" s="35"/>
      <c r="B30" s="49"/>
      <c r="C30" s="48">
        <v>48</v>
      </c>
      <c r="D30" s="51" t="s">
        <v>221</v>
      </c>
      <c r="U30" s="84">
        <v>25</v>
      </c>
      <c r="V30" s="49"/>
      <c r="AI30" s="83"/>
      <c r="AJ30" s="66">
        <v>35</v>
      </c>
      <c r="AK30" s="84">
        <f t="shared" si="4"/>
        <v>60</v>
      </c>
      <c r="AL30" s="99">
        <f t="shared" si="5"/>
        <v>0.4</v>
      </c>
      <c r="AM30" s="61"/>
    </row>
    <row r="31" ht="25.5" spans="1:39">
      <c r="A31" s="35"/>
      <c r="B31" s="49"/>
      <c r="C31" s="48">
        <v>48</v>
      </c>
      <c r="D31" s="51" t="s">
        <v>222</v>
      </c>
      <c r="U31" s="84">
        <v>15</v>
      </c>
      <c r="V31" s="49"/>
      <c r="AI31" s="83"/>
      <c r="AJ31" s="66">
        <v>44</v>
      </c>
      <c r="AK31" s="84">
        <f t="shared" si="4"/>
        <v>59</v>
      </c>
      <c r="AL31" s="99">
        <f t="shared" si="5"/>
        <v>0.393333333333333</v>
      </c>
      <c r="AM31" s="61"/>
    </row>
    <row r="32" ht="38.25" spans="1:39">
      <c r="A32" s="35"/>
      <c r="B32" s="49"/>
      <c r="C32" s="48">
        <v>48</v>
      </c>
      <c r="D32" s="51" t="s">
        <v>223</v>
      </c>
      <c r="U32" s="84">
        <v>5</v>
      </c>
      <c r="V32" s="49"/>
      <c r="AI32" s="83"/>
      <c r="AJ32" s="66">
        <v>31</v>
      </c>
      <c r="AK32" s="84">
        <f t="shared" si="4"/>
        <v>36</v>
      </c>
      <c r="AL32" s="99">
        <f t="shared" si="5"/>
        <v>0.24</v>
      </c>
      <c r="AM32" s="61"/>
    </row>
    <row r="33" spans="1:39">
      <c r="A33" s="35"/>
      <c r="B33" s="49"/>
      <c r="C33" s="48">
        <v>48</v>
      </c>
      <c r="D33" s="51" t="s">
        <v>190</v>
      </c>
      <c r="U33" s="84">
        <v>12</v>
      </c>
      <c r="V33" s="49"/>
      <c r="AI33" s="83"/>
      <c r="AJ33" s="66">
        <v>39</v>
      </c>
      <c r="AK33" s="84">
        <f t="shared" si="4"/>
        <v>51</v>
      </c>
      <c r="AL33" s="99">
        <f t="shared" si="5"/>
        <v>0.34</v>
      </c>
      <c r="AM33" s="61"/>
    </row>
    <row r="34" ht="51" spans="1:39">
      <c r="A34" s="35"/>
      <c r="B34" s="49"/>
      <c r="C34" s="48">
        <v>48</v>
      </c>
      <c r="D34" s="51" t="s">
        <v>191</v>
      </c>
      <c r="U34" s="84">
        <v>30</v>
      </c>
      <c r="V34" s="49"/>
      <c r="AI34" s="83"/>
      <c r="AJ34" s="66">
        <v>39</v>
      </c>
      <c r="AK34" s="84">
        <f t="shared" si="4"/>
        <v>69</v>
      </c>
      <c r="AL34" s="99">
        <f t="shared" si="5"/>
        <v>0.46</v>
      </c>
      <c r="AM34" s="61"/>
    </row>
    <row r="35" ht="38.25" spans="1:39">
      <c r="A35" s="35"/>
      <c r="B35" s="49"/>
      <c r="C35" s="48">
        <v>48</v>
      </c>
      <c r="D35" s="51" t="s">
        <v>192</v>
      </c>
      <c r="U35" s="84">
        <v>22</v>
      </c>
      <c r="V35" s="49"/>
      <c r="AI35" s="83"/>
      <c r="AJ35" s="66">
        <v>28</v>
      </c>
      <c r="AK35" s="84">
        <f t="shared" si="4"/>
        <v>50</v>
      </c>
      <c r="AL35" s="99">
        <f t="shared" si="5"/>
        <v>0.333333333333333</v>
      </c>
      <c r="AM35" s="61"/>
    </row>
    <row r="36" ht="25.5" spans="1:39">
      <c r="A36" s="35"/>
      <c r="B36" s="52"/>
      <c r="C36" s="67">
        <v>36</v>
      </c>
      <c r="D36" s="55" t="s">
        <v>224</v>
      </c>
      <c r="U36" s="84">
        <v>18</v>
      </c>
      <c r="V36" s="52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74"/>
      <c r="AJ36" s="66">
        <v>43</v>
      </c>
      <c r="AK36" s="106">
        <f t="shared" si="4"/>
        <v>61</v>
      </c>
      <c r="AL36" s="107">
        <f t="shared" si="5"/>
        <v>0.406666666666667</v>
      </c>
      <c r="AM36" s="61"/>
    </row>
    <row r="37" ht="15.75" customHeight="1" spans="1:39">
      <c r="A37" s="35"/>
      <c r="B37" s="56" t="s">
        <v>225</v>
      </c>
      <c r="C37" s="57"/>
      <c r="D37" s="5"/>
      <c r="E37" s="58">
        <v>29</v>
      </c>
      <c r="F37" s="59">
        <v>53</v>
      </c>
      <c r="G37" s="59">
        <v>45</v>
      </c>
      <c r="H37" s="59">
        <v>30</v>
      </c>
      <c r="I37" s="59">
        <v>43</v>
      </c>
      <c r="J37" s="59">
        <v>17</v>
      </c>
      <c r="K37" s="59">
        <v>19</v>
      </c>
      <c r="L37" s="59">
        <v>18</v>
      </c>
      <c r="M37" s="59">
        <v>17</v>
      </c>
      <c r="N37" s="59">
        <v>19</v>
      </c>
      <c r="O37" s="59">
        <v>10</v>
      </c>
      <c r="P37" s="59">
        <v>33</v>
      </c>
      <c r="Q37" s="59">
        <v>33</v>
      </c>
      <c r="R37" s="59">
        <v>11</v>
      </c>
      <c r="S37" s="59">
        <v>37</v>
      </c>
      <c r="T37" s="59">
        <v>42</v>
      </c>
      <c r="U37" s="87">
        <v>456</v>
      </c>
      <c r="V37" s="59">
        <v>40</v>
      </c>
      <c r="W37" s="59">
        <v>55</v>
      </c>
      <c r="X37" s="59">
        <v>45</v>
      </c>
      <c r="Y37" s="59">
        <v>61</v>
      </c>
      <c r="Z37" s="59">
        <v>16</v>
      </c>
      <c r="AA37" s="59">
        <v>52</v>
      </c>
      <c r="AB37" s="59">
        <v>33</v>
      </c>
      <c r="AC37" s="59">
        <v>17</v>
      </c>
      <c r="AD37" s="59">
        <v>48</v>
      </c>
      <c r="AE37" s="59">
        <v>31</v>
      </c>
      <c r="AF37" s="59">
        <v>9</v>
      </c>
      <c r="AG37" s="59">
        <v>28</v>
      </c>
      <c r="AH37" s="59">
        <v>61</v>
      </c>
      <c r="AI37" s="59">
        <v>39</v>
      </c>
      <c r="AJ37" s="87">
        <v>535</v>
      </c>
      <c r="AK37" s="108"/>
      <c r="AL37" s="83"/>
      <c r="AM37" s="108"/>
    </row>
    <row r="38" ht="15.75" customHeight="1" spans="1:39">
      <c r="A38" s="68"/>
      <c r="B38" s="56" t="s">
        <v>226</v>
      </c>
      <c r="C38" s="57"/>
      <c r="D38" s="5"/>
      <c r="E38" s="61">
        <f t="shared" ref="E38:T38" si="6">E37/75</f>
        <v>0.386666666666667</v>
      </c>
      <c r="F38" s="69">
        <f t="shared" si="6"/>
        <v>0.706666666666667</v>
      </c>
      <c r="G38" s="69">
        <f t="shared" si="6"/>
        <v>0.6</v>
      </c>
      <c r="H38" s="69">
        <f t="shared" si="6"/>
        <v>0.4</v>
      </c>
      <c r="I38" s="69">
        <f t="shared" si="6"/>
        <v>0.573333333333333</v>
      </c>
      <c r="J38" s="69">
        <f t="shared" si="6"/>
        <v>0.226666666666667</v>
      </c>
      <c r="K38" s="69">
        <f t="shared" si="6"/>
        <v>0.253333333333333</v>
      </c>
      <c r="L38" s="69">
        <f t="shared" si="6"/>
        <v>0.24</v>
      </c>
      <c r="M38" s="69">
        <f t="shared" si="6"/>
        <v>0.226666666666667</v>
      </c>
      <c r="N38" s="69">
        <f t="shared" si="6"/>
        <v>0.253333333333333</v>
      </c>
      <c r="O38" s="69">
        <f t="shared" si="6"/>
        <v>0.133333333333333</v>
      </c>
      <c r="P38" s="69">
        <f t="shared" si="6"/>
        <v>0.44</v>
      </c>
      <c r="Q38" s="69">
        <f t="shared" si="6"/>
        <v>0.44</v>
      </c>
      <c r="R38" s="69">
        <f t="shared" si="6"/>
        <v>0.146666666666667</v>
      </c>
      <c r="S38" s="69">
        <f t="shared" si="6"/>
        <v>0.493333333333333</v>
      </c>
      <c r="T38" s="69">
        <f t="shared" si="6"/>
        <v>0.56</v>
      </c>
      <c r="U38" s="91"/>
      <c r="V38" s="61">
        <f t="shared" ref="V38:AI38" si="7">V37/75</f>
        <v>0.533333333333333</v>
      </c>
      <c r="W38" s="69">
        <f t="shared" si="7"/>
        <v>0.733333333333333</v>
      </c>
      <c r="X38" s="69">
        <f t="shared" si="7"/>
        <v>0.6</v>
      </c>
      <c r="Y38" s="69">
        <f t="shared" si="7"/>
        <v>0.813333333333333</v>
      </c>
      <c r="Z38" s="69">
        <f t="shared" si="7"/>
        <v>0.213333333333333</v>
      </c>
      <c r="AA38" s="69">
        <f t="shared" si="7"/>
        <v>0.693333333333333</v>
      </c>
      <c r="AB38" s="69">
        <f t="shared" si="7"/>
        <v>0.44</v>
      </c>
      <c r="AC38" s="69">
        <f t="shared" si="7"/>
        <v>0.226666666666667</v>
      </c>
      <c r="AD38" s="69">
        <f t="shared" si="7"/>
        <v>0.64</v>
      </c>
      <c r="AE38" s="69">
        <f t="shared" si="7"/>
        <v>0.413333333333333</v>
      </c>
      <c r="AF38" s="69">
        <f t="shared" si="7"/>
        <v>0.12</v>
      </c>
      <c r="AG38" s="69">
        <f t="shared" si="7"/>
        <v>0.373333333333333</v>
      </c>
      <c r="AH38" s="69">
        <f t="shared" si="7"/>
        <v>0.813333333333333</v>
      </c>
      <c r="AI38" s="109">
        <f t="shared" si="7"/>
        <v>0.52</v>
      </c>
      <c r="AJ38" s="110"/>
      <c r="AL38" s="83"/>
      <c r="AM38" s="108"/>
    </row>
    <row r="39" ht="15.75" spans="1:39">
      <c r="A39" s="36"/>
      <c r="B39" s="70" t="s">
        <v>227</v>
      </c>
      <c r="C39" s="40"/>
      <c r="D39" s="71"/>
      <c r="E39" s="72">
        <f t="shared" ref="E39:T39" si="8">E21-E38</f>
        <v>0.413333333333333</v>
      </c>
      <c r="F39" s="73">
        <f t="shared" si="8"/>
        <v>-0.08</v>
      </c>
      <c r="G39" s="73">
        <f t="shared" si="8"/>
        <v>-0.0266666666666666</v>
      </c>
      <c r="H39" s="73">
        <f t="shared" si="8"/>
        <v>0.106666666666667</v>
      </c>
      <c r="I39" s="77">
        <f t="shared" si="8"/>
        <v>-0.133333333333333</v>
      </c>
      <c r="J39" s="73">
        <f t="shared" si="8"/>
        <v>0.213333333333333</v>
      </c>
      <c r="K39" s="77">
        <f t="shared" si="8"/>
        <v>0.386666666666667</v>
      </c>
      <c r="L39" s="73">
        <f t="shared" si="8"/>
        <v>0.0266666666666667</v>
      </c>
      <c r="M39" s="73">
        <f t="shared" si="8"/>
        <v>0.04</v>
      </c>
      <c r="N39" s="73">
        <f t="shared" si="8"/>
        <v>0.226666666666667</v>
      </c>
      <c r="O39" s="73">
        <f t="shared" si="8"/>
        <v>0.0533333333333333</v>
      </c>
      <c r="P39" s="73">
        <f t="shared" si="8"/>
        <v>0.0666666666666667</v>
      </c>
      <c r="Q39" s="73">
        <f t="shared" si="8"/>
        <v>0.0933333333333333</v>
      </c>
      <c r="R39" s="73">
        <f t="shared" si="8"/>
        <v>0.146666666666667</v>
      </c>
      <c r="S39" s="73">
        <f t="shared" si="8"/>
        <v>0</v>
      </c>
      <c r="T39" s="73">
        <f t="shared" si="8"/>
        <v>-0.0266666666666667</v>
      </c>
      <c r="U39" s="81"/>
      <c r="V39" s="72">
        <f t="shared" ref="V39:AI39" si="9">V21-V38</f>
        <v>-0.253333333333333</v>
      </c>
      <c r="W39" s="73">
        <f t="shared" si="9"/>
        <v>-0.226666666666667</v>
      </c>
      <c r="X39" s="73">
        <f t="shared" si="9"/>
        <v>0.173333333333333</v>
      </c>
      <c r="Y39" s="77">
        <f t="shared" si="9"/>
        <v>-0.626666666666667</v>
      </c>
      <c r="Z39" s="73">
        <f t="shared" si="9"/>
        <v>0.12</v>
      </c>
      <c r="AA39" s="77">
        <f t="shared" si="9"/>
        <v>-0.32</v>
      </c>
      <c r="AB39" s="73">
        <f t="shared" si="9"/>
        <v>-0.08</v>
      </c>
      <c r="AC39" s="73">
        <f t="shared" si="9"/>
        <v>0.28</v>
      </c>
      <c r="AD39" s="77">
        <f t="shared" si="9"/>
        <v>-0.24</v>
      </c>
      <c r="AE39" s="73">
        <f t="shared" si="9"/>
        <v>0.293333333333333</v>
      </c>
      <c r="AF39" s="73">
        <f t="shared" si="9"/>
        <v>0.226666666666667</v>
      </c>
      <c r="AG39" s="73">
        <f t="shared" si="9"/>
        <v>-0.0533333333333333</v>
      </c>
      <c r="AH39" s="73">
        <f t="shared" si="9"/>
        <v>-0.106666666666667</v>
      </c>
      <c r="AI39" s="111">
        <f t="shared" si="9"/>
        <v>-0.293333333333333</v>
      </c>
      <c r="AJ39" s="83"/>
      <c r="AL39" s="83"/>
      <c r="AM39" s="108"/>
    </row>
    <row r="40" ht="24" customHeight="1" spans="1:39">
      <c r="A40" s="36"/>
      <c r="B40" s="52"/>
      <c r="C40" s="53"/>
      <c r="D40" s="74"/>
      <c r="E40" s="75" t="s">
        <v>228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82"/>
      <c r="V40" s="75" t="s">
        <v>229</v>
      </c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112"/>
      <c r="AJ40" s="74"/>
      <c r="AK40" s="53"/>
      <c r="AL40" s="74"/>
      <c r="AM40" s="108"/>
    </row>
    <row r="41" ht="15.75" customHeight="1"/>
    <row r="42" ht="15.75" customHeight="1"/>
    <row r="43" ht="15.75" customHeight="1" spans="5:35">
      <c r="E43" s="28"/>
      <c r="F43" s="28"/>
      <c r="G43" s="28"/>
      <c r="H43" s="28"/>
      <c r="I43" s="28"/>
      <c r="J43" s="28"/>
      <c r="K43" s="28"/>
      <c r="L43" s="28"/>
      <c r="M43" s="78"/>
      <c r="N43" s="28"/>
      <c r="O43" s="28"/>
      <c r="P43" s="28"/>
      <c r="Q43" s="28"/>
      <c r="R43" s="28"/>
      <c r="S43" s="28"/>
      <c r="T43" s="28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</row>
    <row r="44" ht="15.75" customHeight="1" spans="5:20">
      <c r="E44" s="28"/>
      <c r="F44" s="28"/>
      <c r="G44" s="28"/>
      <c r="H44" s="28"/>
      <c r="I44" s="28"/>
      <c r="J44" s="28"/>
      <c r="K44" s="28"/>
      <c r="L44" s="28"/>
      <c r="M44" s="78"/>
      <c r="N44" s="28"/>
      <c r="O44" s="28"/>
      <c r="P44" s="28"/>
      <c r="Q44" s="28"/>
      <c r="R44" s="28"/>
      <c r="S44" s="28"/>
      <c r="T44" s="28"/>
    </row>
    <row r="45" ht="15.75" customHeight="1" spans="5:20">
      <c r="E45" s="30"/>
      <c r="F45" s="28"/>
      <c r="G45" s="31"/>
      <c r="H45" s="28"/>
      <c r="I45" s="28"/>
      <c r="J45" s="28"/>
      <c r="K45" s="28"/>
      <c r="L45" s="28"/>
      <c r="M45" s="78"/>
      <c r="N45" s="28"/>
      <c r="O45" s="28"/>
      <c r="P45" s="28"/>
      <c r="Q45" s="28"/>
      <c r="R45" s="28"/>
      <c r="S45" s="28"/>
      <c r="T45" s="28"/>
    </row>
    <row r="46" ht="15.75" customHeight="1" spans="5:20">
      <c r="E46" s="30"/>
      <c r="F46" s="28"/>
      <c r="G46" s="28"/>
      <c r="H46" s="28"/>
      <c r="I46" s="28"/>
      <c r="J46" s="28"/>
      <c r="K46" s="28"/>
      <c r="L46" s="28"/>
      <c r="M46" s="78"/>
      <c r="N46" s="28"/>
      <c r="O46" s="28"/>
      <c r="P46" s="28"/>
      <c r="Q46" s="28"/>
      <c r="R46" s="28"/>
      <c r="S46" s="28"/>
      <c r="T46" s="28"/>
    </row>
    <row r="47" ht="15.75" customHeight="1" spans="5:20">
      <c r="E47" s="28"/>
      <c r="F47" s="28"/>
      <c r="G47" s="28"/>
      <c r="H47" s="28"/>
      <c r="I47" s="28"/>
      <c r="J47" s="28"/>
      <c r="K47" s="28"/>
      <c r="L47" s="28"/>
      <c r="M47" s="78"/>
      <c r="N47" s="28"/>
      <c r="O47" s="28"/>
      <c r="P47" s="28"/>
      <c r="Q47" s="28"/>
      <c r="R47" s="28"/>
      <c r="S47" s="28"/>
      <c r="T47" s="28"/>
    </row>
    <row r="48" ht="15.75" customHeight="1" spans="5:20">
      <c r="E48" s="30"/>
      <c r="F48" s="28"/>
      <c r="G48" s="31"/>
      <c r="H48" s="28"/>
      <c r="I48" s="28"/>
      <c r="J48" s="28"/>
      <c r="K48" s="28"/>
      <c r="L48" s="28"/>
      <c r="M48" s="78"/>
      <c r="N48" s="28"/>
      <c r="O48" s="28"/>
      <c r="P48" s="28"/>
      <c r="Q48" s="28"/>
      <c r="R48" s="28"/>
      <c r="S48" s="28"/>
      <c r="T48" s="28"/>
    </row>
    <row r="49" ht="15.75" customHeight="1" spans="5:20">
      <c r="E49" s="30"/>
      <c r="F49" s="28"/>
      <c r="G49" s="28"/>
      <c r="H49" s="28"/>
      <c r="I49" s="28"/>
      <c r="J49" s="28"/>
      <c r="K49" s="28"/>
      <c r="L49" s="28"/>
      <c r="M49" s="78"/>
      <c r="N49" s="28"/>
      <c r="O49" s="28"/>
      <c r="P49" s="28"/>
      <c r="Q49" s="28"/>
      <c r="R49" s="28"/>
      <c r="S49" s="28"/>
      <c r="T49" s="28"/>
    </row>
    <row r="50" ht="15.75" customHeight="1" spans="5:20">
      <c r="E50" s="28"/>
      <c r="F50" s="28"/>
      <c r="G50" s="28"/>
      <c r="H50" s="28"/>
      <c r="I50" s="28"/>
      <c r="J50" s="28"/>
      <c r="K50" s="28"/>
      <c r="L50" s="28"/>
      <c r="M50" s="78"/>
      <c r="N50" s="28"/>
      <c r="O50" s="28"/>
      <c r="P50" s="28"/>
      <c r="Q50" s="28"/>
      <c r="R50" s="28"/>
      <c r="S50" s="28"/>
      <c r="T50" s="28"/>
    </row>
    <row r="51" ht="15.75" customHeight="1" spans="5:20">
      <c r="E51" s="30"/>
      <c r="F51" s="28"/>
      <c r="G51" s="31"/>
      <c r="H51" s="28"/>
      <c r="I51" s="28"/>
      <c r="J51" s="28"/>
      <c r="K51" s="28"/>
      <c r="L51" s="28"/>
      <c r="M51" s="78"/>
      <c r="N51" s="28"/>
      <c r="O51" s="28"/>
      <c r="P51" s="28"/>
      <c r="Q51" s="28"/>
      <c r="R51" s="28"/>
      <c r="S51" s="28"/>
      <c r="T51" s="28"/>
    </row>
    <row r="52" ht="15.75" customHeight="1" spans="5:20">
      <c r="E52" s="30"/>
      <c r="F52" s="28"/>
      <c r="G52" s="28"/>
      <c r="H52" s="28"/>
      <c r="I52" s="28"/>
      <c r="J52" s="28"/>
      <c r="K52" s="28"/>
      <c r="L52" s="28"/>
      <c r="M52" s="78"/>
      <c r="N52" s="28"/>
      <c r="O52" s="28"/>
      <c r="P52" s="28"/>
      <c r="Q52" s="28"/>
      <c r="R52" s="28"/>
      <c r="S52" s="28"/>
      <c r="T52" s="28"/>
    </row>
    <row r="53" ht="15.75" customHeight="1" spans="5:20">
      <c r="E53" s="28"/>
      <c r="F53" s="28"/>
      <c r="G53" s="28"/>
      <c r="H53" s="28"/>
      <c r="I53" s="28"/>
      <c r="J53" s="28"/>
      <c r="K53" s="28"/>
      <c r="L53" s="28"/>
      <c r="M53" s="78"/>
      <c r="N53" s="28"/>
      <c r="O53" s="28"/>
      <c r="P53" s="28"/>
      <c r="Q53" s="28"/>
      <c r="R53" s="28"/>
      <c r="S53" s="28"/>
      <c r="T53" s="28"/>
    </row>
    <row r="54" ht="15.75" customHeight="1" spans="5:20">
      <c r="E54" s="30"/>
      <c r="F54" s="28"/>
      <c r="G54" s="31"/>
      <c r="H54" s="28"/>
      <c r="I54" s="28"/>
      <c r="J54" s="28"/>
      <c r="K54" s="28"/>
      <c r="L54" s="28"/>
      <c r="M54" s="78"/>
      <c r="N54" s="28"/>
      <c r="O54" s="28"/>
      <c r="P54" s="28"/>
      <c r="Q54" s="28"/>
      <c r="R54" s="28"/>
      <c r="S54" s="28"/>
      <c r="T54" s="28"/>
    </row>
    <row r="55" ht="15.75" customHeight="1" spans="5:20">
      <c r="E55" s="30"/>
      <c r="F55" s="28"/>
      <c r="G55" s="28"/>
      <c r="H55" s="28"/>
      <c r="I55" s="28"/>
      <c r="J55" s="28"/>
      <c r="K55" s="28"/>
      <c r="L55" s="28"/>
      <c r="M55" s="78"/>
      <c r="N55" s="28"/>
      <c r="O55" s="28"/>
      <c r="P55" s="28"/>
      <c r="Q55" s="28"/>
      <c r="R55" s="28"/>
      <c r="S55" s="28"/>
      <c r="T55" s="28"/>
    </row>
    <row r="56" ht="15.75" customHeight="1" spans="5:20">
      <c r="E56" s="28"/>
      <c r="F56" s="28"/>
      <c r="G56" s="28"/>
      <c r="H56" s="28"/>
      <c r="I56" s="28"/>
      <c r="J56" s="28"/>
      <c r="K56" s="28"/>
      <c r="L56" s="28"/>
      <c r="M56" s="78"/>
      <c r="N56" s="28"/>
      <c r="O56" s="28"/>
      <c r="P56" s="28"/>
      <c r="Q56" s="28"/>
      <c r="R56" s="28"/>
      <c r="S56" s="28"/>
      <c r="T56" s="28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9">
    <mergeCell ref="E2:T2"/>
    <mergeCell ref="V2:AI2"/>
    <mergeCell ref="AK2:AL2"/>
    <mergeCell ref="B20:D20"/>
    <mergeCell ref="AK20:AL20"/>
    <mergeCell ref="B21:D21"/>
    <mergeCell ref="B37:D37"/>
    <mergeCell ref="B38:D38"/>
    <mergeCell ref="E40:T40"/>
    <mergeCell ref="V40:AI40"/>
    <mergeCell ref="B5:B19"/>
    <mergeCell ref="B22:B36"/>
    <mergeCell ref="U2:U4"/>
    <mergeCell ref="U38:U40"/>
    <mergeCell ref="AJ2:AJ4"/>
    <mergeCell ref="AJ38:AJ40"/>
    <mergeCell ref="AK3:AK4"/>
    <mergeCell ref="AL3:AL4"/>
    <mergeCell ref="B2:D4"/>
    <mergeCell ref="B39:D40"/>
    <mergeCell ref="E5:T7"/>
    <mergeCell ref="E8:T19"/>
    <mergeCell ref="E22:T24"/>
    <mergeCell ref="E25:T36"/>
    <mergeCell ref="V5:AI7"/>
    <mergeCell ref="V22:AI24"/>
    <mergeCell ref="AK37:AL40"/>
    <mergeCell ref="V8:AI19"/>
    <mergeCell ref="V25:AI3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C3:Q31"/>
  <sheetViews>
    <sheetView workbookViewId="0">
      <selection activeCell="A1" sqref="A1"/>
    </sheetView>
  </sheetViews>
  <sheetFormatPr defaultColWidth="12.6285714285714" defaultRowHeight="15" customHeight="1"/>
  <sheetData>
    <row r="3" customHeight="1" spans="3:16">
      <c r="C3" s="28" t="s">
        <v>248</v>
      </c>
      <c r="D3" s="28"/>
      <c r="E3" s="28"/>
      <c r="F3" s="28"/>
      <c r="H3" s="29" t="s">
        <v>248</v>
      </c>
      <c r="P3" s="29" t="s">
        <v>249</v>
      </c>
    </row>
    <row r="4" customHeight="1" spans="3:17">
      <c r="C4" s="30" t="s">
        <v>250</v>
      </c>
      <c r="D4" s="28"/>
      <c r="E4" s="31" t="s">
        <v>251</v>
      </c>
      <c r="F4" s="28"/>
      <c r="H4" s="32" t="s">
        <v>252</v>
      </c>
      <c r="I4" s="32">
        <v>1200</v>
      </c>
      <c r="P4" s="32" t="s">
        <v>252</v>
      </c>
      <c r="Q4" s="29">
        <v>1050</v>
      </c>
    </row>
    <row r="5" customHeight="1" spans="3:17">
      <c r="C5" s="30">
        <v>569</v>
      </c>
      <c r="D5" s="28"/>
      <c r="E5" s="28"/>
      <c r="F5" s="28"/>
      <c r="H5" s="32" t="s">
        <v>253</v>
      </c>
      <c r="I5" s="32">
        <v>569</v>
      </c>
      <c r="P5" s="32" t="s">
        <v>253</v>
      </c>
      <c r="Q5" s="29">
        <v>452</v>
      </c>
    </row>
    <row r="6" customHeight="1" spans="3:17">
      <c r="C6" s="28" t="s">
        <v>249</v>
      </c>
      <c r="D6" s="28"/>
      <c r="E6" s="28"/>
      <c r="F6" s="28"/>
      <c r="H6" s="32" t="s">
        <v>254</v>
      </c>
      <c r="I6" s="34">
        <v>47.41</v>
      </c>
      <c r="P6" s="32" t="s">
        <v>254</v>
      </c>
      <c r="Q6" s="33">
        <v>0.43</v>
      </c>
    </row>
    <row r="7" customHeight="1" spans="3:6">
      <c r="C7" s="30" t="s">
        <v>255</v>
      </c>
      <c r="D7" s="28"/>
      <c r="E7" s="31" t="s">
        <v>256</v>
      </c>
      <c r="F7" s="28"/>
    </row>
    <row r="8" customHeight="1" spans="3:6">
      <c r="C8" s="30" t="s">
        <v>257</v>
      </c>
      <c r="D8" s="28"/>
      <c r="E8" s="28"/>
      <c r="F8" s="28"/>
    </row>
    <row r="9" customHeight="1" spans="3:6">
      <c r="C9" s="28" t="s">
        <v>258</v>
      </c>
      <c r="D9" s="28"/>
      <c r="E9" s="28"/>
      <c r="F9" s="28"/>
    </row>
    <row r="10" customHeight="1" spans="3:6">
      <c r="C10" s="30" t="s">
        <v>250</v>
      </c>
      <c r="D10" s="28"/>
      <c r="E10" s="31" t="s">
        <v>259</v>
      </c>
      <c r="F10" s="28"/>
    </row>
    <row r="11" customHeight="1" spans="3:6">
      <c r="C11" s="30" t="s">
        <v>260</v>
      </c>
      <c r="D11" s="28"/>
      <c r="E11" s="28"/>
      <c r="F11" s="28"/>
    </row>
    <row r="12" customHeight="1" spans="3:6">
      <c r="C12" s="28" t="s">
        <v>261</v>
      </c>
      <c r="D12" s="28"/>
      <c r="E12" s="28"/>
      <c r="F12" s="28"/>
    </row>
    <row r="13" customHeight="1" spans="3:6">
      <c r="C13" s="30" t="s">
        <v>255</v>
      </c>
      <c r="D13" s="28"/>
      <c r="E13" s="31" t="s">
        <v>262</v>
      </c>
      <c r="F13" s="28"/>
    </row>
    <row r="14" customHeight="1" spans="3:6">
      <c r="C14" s="30" t="s">
        <v>263</v>
      </c>
      <c r="D14" s="28"/>
      <c r="E14" s="28"/>
      <c r="F14" s="28"/>
    </row>
    <row r="17" customHeight="1" spans="3:4">
      <c r="C17" s="32" t="s">
        <v>264</v>
      </c>
      <c r="D17" s="29">
        <v>1200</v>
      </c>
    </row>
    <row r="18" customHeight="1" spans="3:4">
      <c r="C18" s="32" t="s">
        <v>265</v>
      </c>
      <c r="D18" s="29">
        <v>469</v>
      </c>
    </row>
    <row r="19" customHeight="1" spans="3:4">
      <c r="C19" s="32" t="s">
        <v>266</v>
      </c>
      <c r="D19" s="33">
        <v>0.39</v>
      </c>
    </row>
    <row r="28" customHeight="1" spans="8:16">
      <c r="H28" s="29" t="s">
        <v>267</v>
      </c>
      <c r="P28" s="29" t="s">
        <v>261</v>
      </c>
    </row>
    <row r="29" customHeight="1" spans="8:17">
      <c r="H29" s="32" t="s">
        <v>252</v>
      </c>
      <c r="I29" s="29">
        <v>1200</v>
      </c>
      <c r="P29" s="32" t="s">
        <v>252</v>
      </c>
      <c r="Q29" s="29">
        <v>1050</v>
      </c>
    </row>
    <row r="30" customHeight="1" spans="8:17">
      <c r="H30" s="32" t="s">
        <v>253</v>
      </c>
      <c r="I30" s="29">
        <v>456</v>
      </c>
      <c r="P30" s="32" t="s">
        <v>253</v>
      </c>
      <c r="Q30" s="29">
        <v>535</v>
      </c>
    </row>
    <row r="31" customHeight="1" spans="8:17">
      <c r="H31" s="32" t="s">
        <v>254</v>
      </c>
      <c r="I31" s="33">
        <v>0.38</v>
      </c>
      <c r="P31" s="32" t="s">
        <v>254</v>
      </c>
      <c r="Q31" s="33">
        <v>0.51</v>
      </c>
    </row>
  </sheetData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L999"/>
  <sheetViews>
    <sheetView workbookViewId="0">
      <selection activeCell="D27" sqref="D27"/>
    </sheetView>
  </sheetViews>
  <sheetFormatPr defaultColWidth="12.6285714285714" defaultRowHeight="15" customHeight="1"/>
  <cols>
    <col min="2" max="2" width="19.1333333333333" customWidth="1"/>
    <col min="3" max="3" width="18" customWidth="1"/>
    <col min="4" max="4" width="21.8571428571429" customWidth="1"/>
  </cols>
  <sheetData>
    <row r="1" ht="15.75" customHeight="1"/>
    <row r="2" ht="15.75" customHeight="1"/>
    <row r="3" ht="15.75" customHeight="1" spans="2:2">
      <c r="B3" s="7" t="s">
        <v>268</v>
      </c>
    </row>
    <row r="4" ht="15.75" customHeight="1" spans="2:12">
      <c r="B4" s="8" t="s">
        <v>269</v>
      </c>
      <c r="C4" s="9" t="s">
        <v>117</v>
      </c>
      <c r="D4" s="10" t="s">
        <v>270</v>
      </c>
      <c r="K4" s="26"/>
      <c r="L4" s="26"/>
    </row>
    <row r="5" ht="15.75" customHeight="1" spans="2:12">
      <c r="B5" s="11" t="s">
        <v>156</v>
      </c>
      <c r="C5" s="12">
        <v>0.474</v>
      </c>
      <c r="D5" s="13">
        <v>0.43</v>
      </c>
      <c r="K5" s="26"/>
      <c r="L5" s="26"/>
    </row>
    <row r="6" ht="15.75" customHeight="1" spans="2:4">
      <c r="B6" s="14" t="s">
        <v>175</v>
      </c>
      <c r="C6" s="13">
        <v>0.38</v>
      </c>
      <c r="D6" s="15">
        <v>0.51</v>
      </c>
    </row>
    <row r="7" ht="15.75" customHeight="1" spans="2:4">
      <c r="B7" s="16"/>
      <c r="C7" s="17"/>
      <c r="D7" s="17"/>
    </row>
    <row r="8" ht="15.75" customHeight="1" spans="2:4">
      <c r="B8" s="18" t="s">
        <v>271</v>
      </c>
      <c r="C8" s="18" t="s">
        <v>272</v>
      </c>
      <c r="D8" s="18" t="s">
        <v>273</v>
      </c>
    </row>
    <row r="9" ht="15.75" customHeight="1" spans="2:4">
      <c r="B9" s="19">
        <f>C9+D9%</f>
        <v>0.0932</v>
      </c>
      <c r="C9" s="20">
        <v>0.094</v>
      </c>
      <c r="D9" s="20">
        <v>-0.08</v>
      </c>
    </row>
    <row r="10" ht="15.75" customHeight="1" spans="2:4">
      <c r="B10" s="21"/>
      <c r="C10" s="21"/>
      <c r="D10" s="21"/>
    </row>
    <row r="11" ht="45" spans="2:4">
      <c r="B11" s="18" t="s">
        <v>274</v>
      </c>
      <c r="C11" s="22" t="s">
        <v>275</v>
      </c>
      <c r="D11" s="18" t="s">
        <v>276</v>
      </c>
    </row>
    <row r="12" ht="15.75" customHeight="1" spans="2:4">
      <c r="B12" s="23" t="s">
        <v>277</v>
      </c>
      <c r="C12" s="24" t="s">
        <v>278</v>
      </c>
      <c r="D12" s="24" t="s">
        <v>279</v>
      </c>
    </row>
    <row r="13" ht="15.75" customHeight="1" spans="2:4">
      <c r="B13" s="23" t="s">
        <v>280</v>
      </c>
      <c r="C13" s="24" t="s">
        <v>281</v>
      </c>
      <c r="D13" s="24" t="s">
        <v>282</v>
      </c>
    </row>
    <row r="14" ht="15.75" customHeight="1" spans="2:4">
      <c r="B14" s="23" t="s">
        <v>283</v>
      </c>
      <c r="C14" s="24" t="s">
        <v>284</v>
      </c>
      <c r="D14" s="24" t="s">
        <v>285</v>
      </c>
    </row>
    <row r="15" ht="15.75" customHeight="1" spans="2:4">
      <c r="B15" s="23" t="s">
        <v>286</v>
      </c>
      <c r="C15" s="24" t="s">
        <v>287</v>
      </c>
      <c r="D15" s="24" t="s">
        <v>288</v>
      </c>
    </row>
    <row r="16" ht="15.75" customHeight="1" spans="2:4">
      <c r="B16" s="23" t="s">
        <v>289</v>
      </c>
      <c r="C16" s="24" t="s">
        <v>290</v>
      </c>
      <c r="D16" s="24" t="s">
        <v>291</v>
      </c>
    </row>
    <row r="17" ht="15.75" customHeight="1" spans="2:4">
      <c r="B17" s="25"/>
      <c r="C17" s="26"/>
      <c r="D17" s="26"/>
    </row>
    <row r="18" ht="17.25" customHeight="1" spans="2:2">
      <c r="B18" s="27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3:D3"/>
    <mergeCell ref="B18:D1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D1000"/>
  <sheetViews>
    <sheetView workbookViewId="0">
      <selection activeCell="A1" sqref="A1"/>
    </sheetView>
  </sheetViews>
  <sheetFormatPr defaultColWidth="12.6285714285714" defaultRowHeight="15" customHeight="1" outlineLevelCol="3"/>
  <cols>
    <col min="3" max="3" width="20.1333333333333" customWidth="1"/>
    <col min="4" max="4" width="45.247619047619" customWidth="1"/>
  </cols>
  <sheetData>
    <row r="1" ht="15.75" customHeight="1"/>
    <row r="2" ht="12.75" spans="2:4">
      <c r="B2" s="1" t="s">
        <v>292</v>
      </c>
      <c r="C2" s="2"/>
      <c r="D2" s="3"/>
    </row>
    <row r="3" ht="149" customHeight="1" spans="2:4">
      <c r="B3" s="4" t="s">
        <v>293</v>
      </c>
      <c r="C3" s="5"/>
      <c r="D3" s="6" t="s">
        <v>294</v>
      </c>
    </row>
    <row r="4" ht="87" customHeight="1" spans="2:4">
      <c r="B4" s="4" t="s">
        <v>295</v>
      </c>
      <c r="C4" s="5"/>
      <c r="D4" s="6" t="s">
        <v>296</v>
      </c>
    </row>
    <row r="5" ht="131" customHeight="1" spans="2:4">
      <c r="B5" s="4" t="s">
        <v>297</v>
      </c>
      <c r="C5" s="5"/>
      <c r="D5" s="6" t="s">
        <v>298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B4:C4"/>
    <mergeCell ref="B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Alinhamento</vt:lpstr>
      <vt:lpstr>Cenários</vt:lpstr>
      <vt:lpstr>Oportunidades</vt:lpstr>
      <vt:lpstr>Ameaças</vt:lpstr>
      <vt:lpstr>Forças</vt:lpstr>
      <vt:lpstr>Fraquezas</vt:lpstr>
      <vt:lpstr>Matriz</vt:lpstr>
      <vt:lpstr>Densidade dos quadrantes</vt:lpstr>
      <vt:lpstr>Gráficos</vt:lpstr>
      <vt:lpstr>Posicionamento Estratégico</vt:lpstr>
      <vt:lpstr>Dimensões e Grupos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tiago</cp:lastModifiedBy>
  <dcterms:created xsi:type="dcterms:W3CDTF">2024-09-26T16:33:00Z</dcterms:created>
  <dcterms:modified xsi:type="dcterms:W3CDTF">2024-09-26T17:21:22Z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94AA08F9C49C4C519FF3AD4DD76C31BB_12</vt:lpwstr>
  </property>
  <property fmtid="{D5CDD505-2E9C-101B-9397-08002B2CF9AE}" pid="3" name="KSOProductBuildVer">
    <vt:lpwstr>1046-12.2.0.18283</vt:lpwstr>
  </property>
</Properties>
</file>