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<sst xmlns="http://schemas.openxmlformats.org/spreadsheetml/2006/main" count="57" uniqueCount="49">
  <si>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EDITAL N° 59/ 2017</t>
  </si>
  <si>
    <t>PROGRAMA DE APOIO À FORMAÇÃO CONTINUADA DE PROFISSIONAIS DA EDUCAÇÃO BÁSICA</t>
  </si>
  <si>
    <t>PROFOR</t>
  </si>
  <si>
    <t>ANEXO I</t>
  </si>
  <si>
    <t xml:space="preserve">Planilha de Pontuação da Produção Acadêmica </t>
  </si>
  <si>
    <t>Nome do(a) proponente</t>
  </si>
  <si>
    <t>ITEM</t>
  </si>
  <si>
    <t xml:space="preserve"> VALOR</t>
  </si>
  <si>
    <t>Total</t>
  </si>
  <si>
    <r>
      <rPr>
        <sz val="11"/>
        <color indexed="8"/>
        <rFont val="Arial"/>
        <family val="2"/>
      </rPr>
      <t xml:space="preserve">1. ARTIGOS PUBLICADOS EM PERIÓDICOS com ISSN (Somente trabalhos publicados com número do volume e das páginas ou D.O.I) </t>
    </r>
    <r>
      <rPr>
        <b/>
        <sz val="11"/>
        <color indexed="8"/>
        <rFont val="Arial"/>
        <family val="2"/>
      </rPr>
      <t>(Pontuação máxima no período= 70</t>
    </r>
    <r>
      <rPr>
        <sz val="11"/>
        <color indexed="8"/>
        <rFont val="Arial"/>
        <family val="2"/>
      </rPr>
      <t> )</t>
    </r>
  </si>
  <si>
    <t>1.1 – Qualis A</t>
  </si>
  <si>
    <t>1.2 – Qualis B</t>
  </si>
  <si>
    <t>1.3 – Qualis C</t>
  </si>
  <si>
    <t>1.4 – Sem Qualis</t>
  </si>
  <si>
    <t>Sub-Total</t>
  </si>
  <si>
    <r>
      <rPr>
        <sz val="11"/>
        <color indexed="8"/>
        <rFont val="Arial"/>
        <family val="2"/>
      </rPr>
      <t xml:space="preserve">2. ARTIGOS PUBLICADOS EM PERIÓDICOS DE EXTENSÃO </t>
    </r>
    <r>
      <rPr>
        <b/>
        <sz val="11"/>
        <color indexed="8"/>
        <rFont val="Arial"/>
        <family val="2"/>
      </rPr>
      <t>(Pontuação máxima no período= 160</t>
    </r>
    <r>
      <rPr>
        <sz val="11"/>
        <color indexed="8"/>
        <rFont val="Arial"/>
        <family val="2"/>
      </rPr>
      <t xml:space="preserve">)   </t>
    </r>
  </si>
  <si>
    <t>2.1 – Qualis A</t>
  </si>
  <si>
    <t>2.2 – Qualis B</t>
  </si>
  <si>
    <t>2.3 – Qualis C</t>
  </si>
  <si>
    <t xml:space="preserve">2.4 – Sem Qualis </t>
  </si>
  <si>
    <r>
      <rPr>
        <sz val="11"/>
        <color indexed="8"/>
        <rFont val="Arial"/>
        <family val="2"/>
      </rPr>
      <t xml:space="preserve">3. ARTIGOS COMPLETOS EM ANAIS DE EVENTOS DE EXTENSÃO </t>
    </r>
    <r>
      <rPr>
        <b/>
        <sz val="11"/>
        <color indexed="8"/>
        <rFont val="Arial"/>
        <family val="2"/>
      </rPr>
      <t>(Pontuação máxima no período = 60</t>
    </r>
    <r>
      <rPr>
        <sz val="11"/>
        <color indexed="8"/>
        <rFont val="Arial"/>
        <family val="2"/>
      </rPr>
      <t> )</t>
    </r>
  </si>
  <si>
    <t>3.1 – Eventos internacionais</t>
  </si>
  <si>
    <t>3.2 – Eventos nacionais e/ou locais</t>
  </si>
  <si>
    <r>
      <rPr>
        <sz val="11"/>
        <color indexed="8"/>
        <rFont val="Arial"/>
        <family val="2"/>
      </rPr>
      <t xml:space="preserve">4. COMUNICAÇÃO EM EVENTOS DE EXTENSÃO </t>
    </r>
    <r>
      <rPr>
        <b/>
        <sz val="11"/>
        <color indexed="8"/>
        <rFont val="Arial"/>
        <family val="2"/>
      </rPr>
      <t>(Pontuação máxima no período= 10)</t>
    </r>
  </si>
  <si>
    <t>4.1 – Resumos</t>
  </si>
  <si>
    <r>
      <rPr>
        <sz val="11"/>
        <color indexed="8"/>
        <rFont val="Arial"/>
        <family val="2"/>
      </rPr>
      <t xml:space="preserve">5. DESENVOLVIMENTO OU GERAÇÃO DE PRODUTOS: LIVROS ou </t>
    </r>
    <r>
      <rPr>
        <i/>
        <sz val="11"/>
        <color indexed="8"/>
        <rFont val="Arial"/>
        <family val="2"/>
      </rPr>
      <t>Ebook</t>
    </r>
    <r>
      <rPr>
        <sz val="11"/>
        <color indexed="8"/>
        <rFont val="Arial"/>
        <family val="2"/>
      </rPr>
      <t xml:space="preserve"> com ISBN </t>
    </r>
    <r>
      <rPr>
        <b/>
        <sz val="11"/>
        <color indexed="8"/>
        <rFont val="Arial"/>
        <family val="2"/>
      </rPr>
      <t>(Pontuação máxima no período= 120</t>
    </r>
    <r>
      <rPr>
        <sz val="11"/>
        <color indexed="8"/>
        <rFont val="Arial"/>
        <family val="2"/>
      </rPr>
      <t> )</t>
    </r>
  </si>
  <si>
    <t>5.1 – Livro - publicado por editora com conselho editorial internacional</t>
  </si>
  <si>
    <t>5.2 – Livro - editado por editora com conselho editorial nacional</t>
  </si>
  <si>
    <t>5.3 – Livro publicado sem conselho editorial</t>
  </si>
  <si>
    <t>5.4 – Livro organizado</t>
  </si>
  <si>
    <t>5.5 – Capítulos em livro - editado por editora com corpo editorial internacional</t>
  </si>
  <si>
    <t>5.6 – Capítulos em livro - editado por editora com corpo editorial nacional</t>
  </si>
  <si>
    <r>
      <rPr>
        <sz val="11"/>
        <color indexed="8"/>
        <rFont val="Arial"/>
        <family val="2"/>
      </rPr>
      <t xml:space="preserve">6. TRADUÇÕES </t>
    </r>
    <r>
      <rPr>
        <b/>
        <sz val="11"/>
        <color indexed="8"/>
        <rFont val="Arial"/>
        <family val="2"/>
      </rPr>
      <t>(Pontuação máxima no período= 10</t>
    </r>
    <r>
      <rPr>
        <sz val="11"/>
        <color indexed="8"/>
        <rFont val="Arial"/>
        <family val="2"/>
      </rPr>
      <t> )</t>
    </r>
  </si>
  <si>
    <t xml:space="preserve">6.1– Tradução de livro </t>
  </si>
  <si>
    <t xml:space="preserve">6.2– Tradução de artigo ou capítulo de livro </t>
  </si>
  <si>
    <r>
      <rPr>
        <sz val="11"/>
        <color indexed="8"/>
        <rFont val="Arial"/>
        <family val="2"/>
      </rPr>
      <t xml:space="preserve">7. PRODUÇÃO ARTÍSTICO-CULTURAL </t>
    </r>
    <r>
      <rPr>
        <b/>
        <sz val="11"/>
        <color indexed="8"/>
        <rFont val="Arial"/>
        <family val="2"/>
      </rPr>
      <t>(Pontuação máxima no período=75)</t>
    </r>
  </si>
  <si>
    <t>7.1 - Composição musical; gravação musical; direção ou produção de filme, vídeo ou peça teatral; exposição ou recital; atuação musical, teatral, em filme ou vídeo; projetos arquitetônicos (com registro e/ou divulgação com presença obrigatória do público externo).</t>
  </si>
  <si>
    <r>
      <rPr>
        <sz val="11"/>
        <color indexed="8"/>
        <rFont val="Arial"/>
        <family val="2"/>
      </rPr>
      <t>8. ORIENTAÇÃO </t>
    </r>
    <r>
      <rPr>
        <b/>
        <sz val="11"/>
        <color indexed="8"/>
        <rFont val="Arial"/>
        <family val="2"/>
      </rPr>
      <t>(Pontuação máxima no período= 25</t>
    </r>
    <r>
      <rPr>
        <sz val="11"/>
        <color indexed="8"/>
        <rFont val="Arial"/>
        <family val="2"/>
      </rPr>
      <t>)</t>
    </r>
  </si>
  <si>
    <t>8.1 - Orientação em Extensão em andamento (com bolsa) - nº de alunos/ano</t>
  </si>
  <si>
    <t>8.2 - Orientação em Extensão concluída (com bolsa) - nº de alunos/ano</t>
  </si>
  <si>
    <r>
      <rPr>
        <sz val="11"/>
        <color indexed="8"/>
        <rFont val="Arial"/>
        <family val="2"/>
      </rPr>
      <t xml:space="preserve">9. PARTICIPAÇÃO EM AÇÃO DE EXTENSÃO </t>
    </r>
    <r>
      <rPr>
        <b/>
        <sz val="11"/>
        <color indexed="8"/>
        <rFont val="Arial"/>
        <family val="2"/>
      </rPr>
      <t>(Pontuação máxima no período= 190</t>
    </r>
    <r>
      <rPr>
        <sz val="11"/>
        <color indexed="8"/>
        <rFont val="Arial"/>
        <family val="2"/>
      </rPr>
      <t>)</t>
    </r>
  </si>
  <si>
    <t>9.1 - Coordenação de ação aprovada em Edital externo - nº de ações/ano</t>
  </si>
  <si>
    <t>9.2 - Coordenação de ação aprovada em Edital interno - nº de ações/ano</t>
  </si>
  <si>
    <t>9.3 - Coordenação de ação sem financiamento - nº de ações/ano</t>
  </si>
  <si>
    <t>9.4 - Participação em equipe executora de ação aprovada em Edital externo - nº de ações/ano</t>
  </si>
  <si>
    <t>9.5 - Participação em equipe executora de ação aprovada em Edital interno - nº de ações/ano</t>
  </si>
  <si>
    <t>9.6 - Participação em equipe executora de ação sem financiamento – nº de ações/ano</t>
  </si>
  <si>
    <t>PONTUAÇÃO FINAL DO CURRÍCULO:</t>
  </si>
  <si>
    <t>Média Final=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</si>
</sst>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.5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/>
      <top/>
      <bottom style="medium">
        <color rgb="FF00000A"/>
      </bottom>
    </border>
    <border>
      <left/>
      <right/>
      <top/>
      <bottom style="medium">
        <color rgb="FF00000A"/>
      </bottom>
    </border>
    <border>
      <left style="medium"/>
      <right style="medium"/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5" fillId="21" borderId="5" applyNumberFormat="0" applyAlignment="0" applyProtection="0"/>
    <xf numFmtId="41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5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33" borderId="9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left" vertical="center" wrapText="1"/>
    </xf>
    <xf numFmtId="0" fontId="43" fillId="37" borderId="13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38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39" borderId="10" xfId="0" applyFont="1" applyFill="1" applyBorder="1" applyAlignment="1">
      <alignment horizontal="left" vertical="center" wrapText="1"/>
    </xf>
    <xf numFmtId="0" fontId="44" fillId="39" borderId="11" xfId="0" applyFont="1" applyFill="1" applyBorder="1" applyAlignment="1">
      <alignment horizontal="left" vertical="center" wrapText="1"/>
    </xf>
    <xf numFmtId="0" fontId="43" fillId="39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3" fillId="40" borderId="14" xfId="0" applyFont="1" applyFill="1" applyBorder="1" applyAlignment="1">
      <alignment/>
    </xf>
    <xf numFmtId="174" fontId="43" fillId="40" borderId="14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4" fillId="36" borderId="11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3" fillId="36" borderId="11" xfId="0" applyFont="1" applyFill="1" applyBorder="1" applyAlignment="1" applyProtection="1">
      <alignment horizontal="center" vertical="center" wrapText="1"/>
      <protection locked="0"/>
    </xf>
    <xf numFmtId="0" fontId="44" fillId="41" borderId="16" xfId="0" applyFont="1" applyFill="1" applyBorder="1" applyAlignment="1">
      <alignment horizontal="left" vertical="center" wrapText="1"/>
    </xf>
    <xf numFmtId="0" fontId="44" fillId="41" borderId="17" xfId="0" applyFont="1" applyFill="1" applyBorder="1" applyAlignment="1">
      <alignment horizontal="left" vertical="center" wrapText="1"/>
    </xf>
    <xf numFmtId="0" fontId="44" fillId="41" borderId="18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horizontal="left" vertical="center" wrapText="1"/>
    </xf>
    <xf numFmtId="0" fontId="44" fillId="38" borderId="17" xfId="0" applyFont="1" applyFill="1" applyBorder="1" applyAlignment="1">
      <alignment horizontal="left" vertical="center" wrapText="1"/>
    </xf>
    <xf numFmtId="0" fontId="44" fillId="38" borderId="18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 applyProtection="1">
      <alignment horizontal="left" vertical="center" wrapText="1"/>
      <protection locked="0"/>
    </xf>
    <xf numFmtId="0" fontId="44" fillId="33" borderId="17" xfId="0" applyFont="1" applyFill="1" applyBorder="1" applyAlignment="1" applyProtection="1">
      <alignment horizontal="left" vertical="center" wrapText="1"/>
      <protection locked="0"/>
    </xf>
    <xf numFmtId="0" fontId="44" fillId="33" borderId="18" xfId="0" applyFont="1" applyFill="1" applyBorder="1" applyAlignment="1" applyProtection="1">
      <alignment horizontal="left" vertical="center" wrapText="1"/>
      <protection locked="0"/>
    </xf>
    <xf numFmtId="0" fontId="44" fillId="35" borderId="16" xfId="0" applyFont="1" applyFill="1" applyBorder="1" applyAlignment="1">
      <alignment horizontal="left" vertical="center" wrapText="1"/>
    </xf>
    <xf numFmtId="0" fontId="44" fillId="35" borderId="17" xfId="0" applyFont="1" applyFill="1" applyBorder="1" applyAlignment="1">
      <alignment horizontal="left" vertical="center" wrapText="1"/>
    </xf>
    <xf numFmtId="0" fontId="44" fillId="35" borderId="18" xfId="0" applyFont="1" applyFill="1" applyBorder="1" applyAlignment="1">
      <alignment horizontal="left" vertical="center" wrapText="1"/>
    </xf>
    <xf numFmtId="0" fontId="44" fillId="41" borderId="1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13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SheetLayoutView="100" zoomScalePageLayoutView="0" workbookViewId="0" topLeftCell="A1">
      <selection activeCell="L13" sqref="L13"/>
    </sheetView>
  </sheetViews>
  <sheetFormatPr defaultColWidth="9.00390625" defaultRowHeight="15"/>
  <cols>
    <col min="1" max="1" width="71.28125" style="0" customWidth="1"/>
    <col min="2" max="2" width="11.140625" style="0" customWidth="1"/>
    <col min="3" max="3" width="11.7109375" style="0" customWidth="1"/>
    <col min="4" max="6" width="9.00390625" style="0" customWidth="1"/>
    <col min="7" max="7" width="12.57421875" style="0" customWidth="1"/>
    <col min="8" max="8" width="14.28125" style="0" customWidth="1"/>
  </cols>
  <sheetData>
    <row r="1" spans="1:8" ht="15">
      <c r="A1" s="46" t="s">
        <v>0</v>
      </c>
      <c r="B1" s="47"/>
      <c r="C1" s="47"/>
      <c r="D1" s="47"/>
      <c r="E1" s="47"/>
      <c r="F1" s="47"/>
      <c r="G1" s="47"/>
      <c r="H1" s="47"/>
    </row>
    <row r="2" spans="1:8" ht="15">
      <c r="A2" s="48" t="s">
        <v>1</v>
      </c>
      <c r="B2" s="48"/>
      <c r="C2" s="48"/>
      <c r="D2" s="48"/>
      <c r="E2" s="48"/>
      <c r="F2" s="48"/>
      <c r="G2" s="48"/>
      <c r="H2" s="48"/>
    </row>
    <row r="3" spans="1:8" ht="15">
      <c r="A3" s="48" t="s">
        <v>2</v>
      </c>
      <c r="B3" s="48"/>
      <c r="C3" s="48"/>
      <c r="D3" s="48"/>
      <c r="E3" s="48"/>
      <c r="F3" s="48"/>
      <c r="G3" s="48"/>
      <c r="H3" s="48"/>
    </row>
    <row r="4" spans="1:8" ht="15">
      <c r="A4" s="49"/>
      <c r="B4" s="49"/>
      <c r="C4" s="49"/>
      <c r="D4" s="49"/>
      <c r="E4" s="49"/>
      <c r="F4" s="49"/>
      <c r="G4" s="49"/>
      <c r="H4" s="49"/>
    </row>
    <row r="5" spans="1:8" ht="15">
      <c r="A5" s="46" t="s">
        <v>3</v>
      </c>
      <c r="B5" s="46"/>
      <c r="C5" s="46"/>
      <c r="D5" s="46"/>
      <c r="E5" s="46"/>
      <c r="F5" s="46"/>
      <c r="G5" s="46"/>
      <c r="H5" s="46"/>
    </row>
    <row r="7" spans="1:8" ht="15">
      <c r="A7" s="50" t="s">
        <v>4</v>
      </c>
      <c r="B7" s="50"/>
      <c r="C7" s="50"/>
      <c r="D7" s="50"/>
      <c r="E7" s="50"/>
      <c r="F7" s="50"/>
      <c r="G7" s="50"/>
      <c r="H7" s="50"/>
    </row>
    <row r="8" spans="1:8" ht="15">
      <c r="A8" s="1" t="s">
        <v>5</v>
      </c>
      <c r="B8" s="39"/>
      <c r="C8" s="40"/>
      <c r="D8" s="40"/>
      <c r="E8" s="40"/>
      <c r="F8" s="40"/>
      <c r="G8" s="40"/>
      <c r="H8" s="41"/>
    </row>
    <row r="9" spans="1:8" ht="15">
      <c r="A9" s="2" t="s">
        <v>6</v>
      </c>
      <c r="B9" s="3" t="s">
        <v>7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 t="s">
        <v>8</v>
      </c>
    </row>
    <row r="10" spans="1:8" ht="33" customHeight="1">
      <c r="A10" s="42" t="s">
        <v>9</v>
      </c>
      <c r="B10" s="43"/>
      <c r="C10" s="43"/>
      <c r="D10" s="43"/>
      <c r="E10" s="43"/>
      <c r="F10" s="43"/>
      <c r="G10" s="44"/>
      <c r="H10" s="4"/>
    </row>
    <row r="11" spans="1:8" ht="15">
      <c r="A11" s="5" t="s">
        <v>10</v>
      </c>
      <c r="B11" s="3">
        <v>7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6">
        <f>SUM(PRODUCT(B11,C11),PRODUCT(B11,D11),PRODUCT(B11,E11),PRODUCT(B11,F11),PRODUCT(B11,G11))</f>
        <v>0</v>
      </c>
    </row>
    <row r="12" spans="1:8" ht="15">
      <c r="A12" s="5" t="s">
        <v>11</v>
      </c>
      <c r="B12" s="3">
        <v>6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6">
        <f>SUM(PRODUCT(B12,C12),PRODUCT(B12,D12),PRODUCT(B12,E12),PRODUCT(B12,F12),PRODUCT(B12,G12))</f>
        <v>0</v>
      </c>
    </row>
    <row r="13" spans="1:8" ht="15">
      <c r="A13" s="5" t="s">
        <v>12</v>
      </c>
      <c r="B13" s="3">
        <v>3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6">
        <f>SUM(PRODUCT(B13,C13),PRODUCT(B13,D13),PRODUCT(B13,E13),PRODUCT(B13,F13),PRODUCT(B13,G13))</f>
        <v>0</v>
      </c>
    </row>
    <row r="14" spans="1:8" ht="15">
      <c r="A14" s="5" t="s">
        <v>13</v>
      </c>
      <c r="B14" s="3">
        <v>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6">
        <f>SUM(PRODUCT(B14,C14),PRODUCT(B14,D14),PRODUCT(B14,E14),PRODUCT(B14,F14),PRODUCT(B14,G14))</f>
        <v>0</v>
      </c>
    </row>
    <row r="15" spans="1:8" ht="15">
      <c r="A15" s="7"/>
      <c r="B15" s="8"/>
      <c r="C15" s="9"/>
      <c r="D15" s="9"/>
      <c r="E15" s="9"/>
      <c r="F15" s="9"/>
      <c r="G15" s="10" t="s">
        <v>14</v>
      </c>
      <c r="H15" s="11">
        <f>IF(SUM(H11:H14)&gt;70,70,SUM(H11:H14))</f>
        <v>0</v>
      </c>
    </row>
    <row r="16" spans="1:8" ht="25.5" customHeight="1">
      <c r="A16" s="33" t="s">
        <v>15</v>
      </c>
      <c r="B16" s="34"/>
      <c r="C16" s="34"/>
      <c r="D16" s="34"/>
      <c r="E16" s="34"/>
      <c r="F16" s="34"/>
      <c r="G16" s="34"/>
      <c r="H16" s="45"/>
    </row>
    <row r="17" spans="1:8" ht="15">
      <c r="A17" s="5" t="s">
        <v>16</v>
      </c>
      <c r="B17" s="3">
        <v>14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6">
        <f>SUM(PRODUCT(B17,C17),PRODUCT(B17,D17),PRODUCT(B17,E17),PRODUCT(B17,F17),PRODUCT(B17,G17))</f>
        <v>0</v>
      </c>
    </row>
    <row r="18" spans="1:8" ht="15">
      <c r="A18" s="5" t="s">
        <v>17</v>
      </c>
      <c r="B18" s="3">
        <v>12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6">
        <f>SUM(PRODUCT(B18,C18),PRODUCT(B18,D18),PRODUCT(B18,E18),PRODUCT(B18,F18),PRODUCT(B18,G18))</f>
        <v>0</v>
      </c>
    </row>
    <row r="19" spans="1:8" ht="15">
      <c r="A19" s="5" t="s">
        <v>18</v>
      </c>
      <c r="B19" s="3">
        <v>10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6">
        <f>SUM(PRODUCT(B19,C19),PRODUCT(B19,D19),PRODUCT(B19,E19),PRODUCT(B19,F19),PRODUCT(B19,G19))</f>
        <v>0</v>
      </c>
    </row>
    <row r="20" spans="1:8" ht="15">
      <c r="A20" s="5" t="s">
        <v>19</v>
      </c>
      <c r="B20" s="3">
        <v>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6">
        <f>SUM(PRODUCT(B20,C20),PRODUCT(B20,D20),PRODUCT(B20,E20),PRODUCT(B20,F20),PRODUCT(B20,G20))</f>
        <v>0</v>
      </c>
    </row>
    <row r="21" spans="1:8" ht="15">
      <c r="A21" s="7"/>
      <c r="B21" s="8"/>
      <c r="C21" s="9"/>
      <c r="D21" s="9"/>
      <c r="E21" s="9"/>
      <c r="F21" s="9"/>
      <c r="G21" s="12" t="s">
        <v>14</v>
      </c>
      <c r="H21" s="11">
        <f>IF(SUM(H17:H20)&gt;160,160,SUM(H17:H20))</f>
        <v>0</v>
      </c>
    </row>
    <row r="22" spans="1:8" ht="22.5" customHeight="1">
      <c r="A22" s="33" t="s">
        <v>20</v>
      </c>
      <c r="B22" s="34"/>
      <c r="C22" s="34"/>
      <c r="D22" s="34"/>
      <c r="E22" s="34"/>
      <c r="F22" s="34"/>
      <c r="G22" s="35"/>
      <c r="H22" s="4"/>
    </row>
    <row r="23" spans="1:8" ht="15">
      <c r="A23" s="5" t="s">
        <v>21</v>
      </c>
      <c r="B23" s="3">
        <v>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6">
        <f>SUM(PRODUCT(B23,C23),PRODUCT(B23,D23),PRODUCT(B23,E23),PRODUCT(B23,F23),PRODUCT(B23,G23))</f>
        <v>0</v>
      </c>
    </row>
    <row r="24" spans="1:8" ht="15">
      <c r="A24" s="5" t="s">
        <v>22</v>
      </c>
      <c r="B24" s="3">
        <v>4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6">
        <f>SUM(PRODUCT(B24,C24),PRODUCT(B24,D24),PRODUCT(B24,E24),PRODUCT(B24,F24),PRODUCT(B24,G24))</f>
        <v>0</v>
      </c>
    </row>
    <row r="25" spans="1:8" ht="15">
      <c r="A25" s="7"/>
      <c r="B25" s="8"/>
      <c r="C25" s="9"/>
      <c r="D25" s="9"/>
      <c r="E25" s="9"/>
      <c r="F25" s="9"/>
      <c r="G25" s="12" t="s">
        <v>14</v>
      </c>
      <c r="H25" s="11">
        <f>IF(SUM(H23:H24)&gt;60,60,SUM(H23:H24))</f>
        <v>0</v>
      </c>
    </row>
    <row r="26" spans="1:8" ht="21.75" customHeight="1">
      <c r="A26" s="33" t="s">
        <v>23</v>
      </c>
      <c r="B26" s="34"/>
      <c r="C26" s="34"/>
      <c r="D26" s="34"/>
      <c r="E26" s="34"/>
      <c r="F26" s="34"/>
      <c r="G26" s="35"/>
      <c r="H26" s="4"/>
    </row>
    <row r="27" spans="1:8" ht="15">
      <c r="A27" s="5" t="s">
        <v>24</v>
      </c>
      <c r="B27" s="3">
        <v>0.5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6">
        <f>SUM(PRODUCT(B27,C27),PRODUCT(B27,D27),PRODUCT(B27,E27),PRODUCT(B27,F27),PRODUCT(B27,G27))</f>
        <v>0</v>
      </c>
    </row>
    <row r="28" spans="1:8" ht="15">
      <c r="A28" s="7"/>
      <c r="B28" s="8"/>
      <c r="C28" s="9"/>
      <c r="D28" s="9"/>
      <c r="E28" s="9"/>
      <c r="F28" s="9"/>
      <c r="G28" s="12" t="s">
        <v>14</v>
      </c>
      <c r="H28" s="13">
        <f>IF(H27&gt;10,10,H27)</f>
        <v>0</v>
      </c>
    </row>
    <row r="29" spans="1:8" ht="22.5" customHeight="1">
      <c r="A29" s="33" t="s">
        <v>25</v>
      </c>
      <c r="B29" s="34"/>
      <c r="C29" s="34"/>
      <c r="D29" s="34"/>
      <c r="E29" s="34"/>
      <c r="F29" s="34"/>
      <c r="G29" s="35"/>
      <c r="H29" s="4"/>
    </row>
    <row r="30" spans="1:8" ht="15">
      <c r="A30" s="5" t="s">
        <v>26</v>
      </c>
      <c r="B30" s="3">
        <v>20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6">
        <f aca="true" t="shared" si="0" ref="H30:H35">SUM(PRODUCT(B30,C30),PRODUCT(B30,D30),PRODUCT(B30,E30),PRODUCT(B30,F30),PRODUCT(B30,G30))</f>
        <v>0</v>
      </c>
    </row>
    <row r="31" spans="1:8" ht="15">
      <c r="A31" s="5" t="s">
        <v>27</v>
      </c>
      <c r="B31" s="3">
        <v>15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6">
        <f t="shared" si="0"/>
        <v>0</v>
      </c>
    </row>
    <row r="32" spans="1:8" ht="15">
      <c r="A32" s="5" t="s">
        <v>28</v>
      </c>
      <c r="B32" s="3">
        <v>10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6">
        <f t="shared" si="0"/>
        <v>0</v>
      </c>
    </row>
    <row r="33" spans="1:8" ht="15">
      <c r="A33" s="5" t="s">
        <v>29</v>
      </c>
      <c r="B33" s="3">
        <v>10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6">
        <f t="shared" si="0"/>
        <v>0</v>
      </c>
    </row>
    <row r="34" spans="1:8" ht="28.5">
      <c r="A34" s="5" t="s">
        <v>30</v>
      </c>
      <c r="B34" s="3">
        <v>10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6">
        <f t="shared" si="0"/>
        <v>0</v>
      </c>
    </row>
    <row r="35" spans="1:8" ht="15">
      <c r="A35" s="5" t="s">
        <v>31</v>
      </c>
      <c r="B35" s="3">
        <v>5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6">
        <f t="shared" si="0"/>
        <v>0</v>
      </c>
    </row>
    <row r="36" spans="1:8" ht="15">
      <c r="A36" s="7"/>
      <c r="B36" s="8"/>
      <c r="C36" s="9"/>
      <c r="D36" s="9"/>
      <c r="E36" s="9"/>
      <c r="F36" s="9"/>
      <c r="G36" s="12" t="s">
        <v>14</v>
      </c>
      <c r="H36" s="11">
        <f>IF(SUM(H30:H35)&gt;120,120,SUM(H30:H35))</f>
        <v>0</v>
      </c>
    </row>
    <row r="37" spans="1:8" ht="21" customHeight="1">
      <c r="A37" s="33" t="s">
        <v>32</v>
      </c>
      <c r="B37" s="34"/>
      <c r="C37" s="34"/>
      <c r="D37" s="34"/>
      <c r="E37" s="34"/>
      <c r="F37" s="34"/>
      <c r="G37" s="35"/>
      <c r="H37" s="4"/>
    </row>
    <row r="38" spans="1:8" ht="15">
      <c r="A38" s="5" t="s">
        <v>33</v>
      </c>
      <c r="B38" s="3">
        <v>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6">
        <f>SUM(PRODUCT(B38,C38),PRODUCT(B38,D38),PRODUCT(B38,E38),PRODUCT(B38,F38),PRODUCT(B38,G38))</f>
        <v>0</v>
      </c>
    </row>
    <row r="39" spans="1:8" ht="15">
      <c r="A39" s="5" t="s">
        <v>34</v>
      </c>
      <c r="B39" s="3">
        <v>2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6">
        <f>SUM(PRODUCT(B39,C39),PRODUCT(B39,D39),PRODUCT(B39,E39),PRODUCT(B39,F39),PRODUCT(B39,G39))</f>
        <v>0</v>
      </c>
    </row>
    <row r="40" spans="1:8" ht="15">
      <c r="A40" s="7"/>
      <c r="B40" s="8"/>
      <c r="C40" s="9"/>
      <c r="D40" s="9"/>
      <c r="E40" s="9"/>
      <c r="F40" s="9"/>
      <c r="G40" s="12" t="s">
        <v>14</v>
      </c>
      <c r="H40" s="11">
        <f>IF(SUM(H38:H39)&gt;10,10,SUM(H38:H39))</f>
        <v>0</v>
      </c>
    </row>
    <row r="41" spans="1:8" ht="23.25" customHeight="1">
      <c r="A41" s="36" t="s">
        <v>35</v>
      </c>
      <c r="B41" s="37"/>
      <c r="C41" s="37"/>
      <c r="D41" s="37"/>
      <c r="E41" s="37"/>
      <c r="F41" s="37"/>
      <c r="G41" s="38"/>
      <c r="H41" s="14"/>
    </row>
    <row r="42" spans="1:8" ht="57">
      <c r="A42" s="15" t="s">
        <v>36</v>
      </c>
      <c r="B42" s="3">
        <v>15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6">
        <f>SUM(PRODUCT(B42,C42),PRODUCT(B42,D42),PRODUCT(B42,E42),PRODUCT(B42,F42),PRODUCT(B42,G42))</f>
        <v>0</v>
      </c>
    </row>
    <row r="43" spans="1:8" ht="15">
      <c r="A43" s="16"/>
      <c r="B43" s="8"/>
      <c r="C43" s="17"/>
      <c r="D43" s="17"/>
      <c r="E43" s="17"/>
      <c r="F43" s="17"/>
      <c r="G43" s="13" t="s">
        <v>14</v>
      </c>
      <c r="H43" s="11">
        <f>IF(H42&gt;75,75,H42)</f>
        <v>0</v>
      </c>
    </row>
    <row r="44" spans="1:8" ht="15">
      <c r="A44" s="33" t="s">
        <v>37</v>
      </c>
      <c r="B44" s="34"/>
      <c r="C44" s="34"/>
      <c r="D44" s="34"/>
      <c r="E44" s="34"/>
      <c r="F44" s="34"/>
      <c r="G44" s="35"/>
      <c r="H44" s="4"/>
    </row>
    <row r="45" spans="1:8" ht="18" customHeight="1">
      <c r="A45" s="5" t="s">
        <v>38</v>
      </c>
      <c r="B45" s="3">
        <v>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6">
        <f>SUM(PRODUCT(B45,C45),PRODUCT(B45,D45),PRODUCT(B45,E45),PRODUCT(B45,F45),PRODUCT(B45,G45))</f>
        <v>0</v>
      </c>
    </row>
    <row r="46" spans="1:8" ht="21" customHeight="1">
      <c r="A46" s="5" t="s">
        <v>39</v>
      </c>
      <c r="B46" s="3">
        <v>1.5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6">
        <f>SUM(PRODUCT(B46,C46),PRODUCT(B46,D46),PRODUCT(B46,E46),PRODUCT(B46,F46),PRODUCT(B46,G46))</f>
        <v>0</v>
      </c>
    </row>
    <row r="47" spans="1:8" ht="21" customHeight="1">
      <c r="A47" s="7"/>
      <c r="B47" s="8"/>
      <c r="C47" s="9"/>
      <c r="D47" s="9"/>
      <c r="E47" s="9"/>
      <c r="F47" s="9"/>
      <c r="G47" s="12" t="s">
        <v>14</v>
      </c>
      <c r="H47" s="11">
        <f>IF(SUM(H45:H46)&gt;25,25,SUM(H45:H46))</f>
        <v>0</v>
      </c>
    </row>
    <row r="48" spans="1:8" ht="18.75" customHeight="1">
      <c r="A48" s="33" t="s">
        <v>40</v>
      </c>
      <c r="B48" s="34"/>
      <c r="C48" s="34"/>
      <c r="D48" s="34"/>
      <c r="E48" s="34"/>
      <c r="F48" s="34"/>
      <c r="G48" s="35"/>
      <c r="H48" s="4"/>
    </row>
    <row r="49" spans="1:8" ht="15">
      <c r="A49" s="5" t="s">
        <v>41</v>
      </c>
      <c r="B49" s="3">
        <v>10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6">
        <f aca="true" t="shared" si="1" ref="H49:H54">SUM(PRODUCT(B49,C49),PRODUCT(B49,D49),PRODUCT(B49,E49),PRODUCT(B49,F49),PRODUCT(B49,G49))</f>
        <v>0</v>
      </c>
    </row>
    <row r="50" spans="1:8" ht="15">
      <c r="A50" s="5" t="s">
        <v>42</v>
      </c>
      <c r="B50" s="3">
        <v>9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6">
        <f t="shared" si="1"/>
        <v>0</v>
      </c>
    </row>
    <row r="51" spans="1:8" ht="15">
      <c r="A51" s="5" t="s">
        <v>43</v>
      </c>
      <c r="B51" s="3">
        <v>7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6">
        <f t="shared" si="1"/>
        <v>0</v>
      </c>
    </row>
    <row r="52" spans="1:8" ht="28.5">
      <c r="A52" s="5" t="s">
        <v>44</v>
      </c>
      <c r="B52" s="3">
        <v>5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6">
        <f t="shared" si="1"/>
        <v>0</v>
      </c>
    </row>
    <row r="53" spans="1:8" ht="28.5">
      <c r="A53" s="5" t="s">
        <v>45</v>
      </c>
      <c r="B53" s="3">
        <v>4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6">
        <f t="shared" si="1"/>
        <v>0</v>
      </c>
    </row>
    <row r="54" spans="1:8" ht="28.5">
      <c r="A54" s="5" t="s">
        <v>46</v>
      </c>
      <c r="B54" s="18">
        <v>3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19">
        <f t="shared" si="1"/>
        <v>0</v>
      </c>
    </row>
    <row r="55" spans="1:8" ht="15">
      <c r="A55" s="20"/>
      <c r="B55" s="20"/>
      <c r="C55" s="20"/>
      <c r="D55" s="20"/>
      <c r="E55" s="20"/>
      <c r="F55" s="20"/>
      <c r="G55" s="21" t="s">
        <v>14</v>
      </c>
      <c r="H55" s="11">
        <f>IF(SUM(H49:H54)&gt;190,190,SUM(H49:H54))</f>
        <v>0</v>
      </c>
    </row>
    <row r="56" spans="1:8" ht="15">
      <c r="A56" s="22" t="s">
        <v>47</v>
      </c>
      <c r="B56" s="23">
        <f aca="true" t="shared" si="2" ref="B56:G56">SUM(B11,B12,B14,B17,B18,B20,B23,B24,B27,B30,B31,B32,B33,B34,B35,B38,B39,B42,B45,B46,B49,B50,B51,B54,B53,B52)</f>
        <v>189</v>
      </c>
      <c r="C56" s="23">
        <f t="shared" si="2"/>
        <v>0</v>
      </c>
      <c r="D56" s="23">
        <f t="shared" si="2"/>
        <v>0</v>
      </c>
      <c r="E56" s="23">
        <f t="shared" si="2"/>
        <v>0</v>
      </c>
      <c r="F56" s="23">
        <f t="shared" si="2"/>
        <v>0</v>
      </c>
      <c r="G56" s="24">
        <f t="shared" si="2"/>
        <v>0</v>
      </c>
      <c r="H56" s="24">
        <f>IF(SUM(H15,H21,H25,H28,H36,H40,H43,H47,H55)&gt;720,720,SUM(H15,H21,H25,H28,H36,H40,H43,H47,H55))</f>
        <v>0</v>
      </c>
    </row>
    <row r="57" spans="1:8" ht="15">
      <c r="A57" s="25"/>
      <c r="B57" s="20"/>
      <c r="C57" s="20"/>
      <c r="D57" s="20"/>
      <c r="E57" s="20"/>
      <c r="F57" s="20"/>
      <c r="G57" s="26" t="s">
        <v>48</v>
      </c>
      <c r="H57" s="27" t="e">
        <f>LOG(H56,1.93078203668)</f>
        <v>#NUM!</v>
      </c>
    </row>
    <row r="58" ht="15">
      <c r="A58" s="28"/>
    </row>
    <row r="59" ht="15">
      <c r="A59" s="29"/>
    </row>
  </sheetData>
  <sheetProtection password="EAF3" sheet="1"/>
  <mergeCells count="16">
    <mergeCell ref="A1:H1"/>
    <mergeCell ref="A2:H2"/>
    <mergeCell ref="A3:H3"/>
    <mergeCell ref="A4:H4"/>
    <mergeCell ref="A5:H5"/>
    <mergeCell ref="A7:H7"/>
    <mergeCell ref="A37:G37"/>
    <mergeCell ref="A41:G41"/>
    <mergeCell ref="A44:G44"/>
    <mergeCell ref="A48:G48"/>
    <mergeCell ref="B8:H8"/>
    <mergeCell ref="A10:G10"/>
    <mergeCell ref="A16:H16"/>
    <mergeCell ref="A22:G22"/>
    <mergeCell ref="A26:G26"/>
    <mergeCell ref="A29:G29"/>
  </mergeCells>
  <dataValidations count="2">
    <dataValidation type="decimal" allowBlank="1" showInputMessage="1" showErrorMessage="1" sqref="H15 H21 H25">
      <formula1>0</formula1>
      <formula2>70</formula2>
    </dataValidation>
    <dataValidation type="whole" operator="greaterThanOrEqual" showInputMessage="1" showErrorMessage="1" sqref="C19:G19 C20:G20 C27:G27 C42:G42 C11:G14 C17:G18 C45:G46 C23:G24 C30:G35 C38:G39 C49:G54">
      <formula1>0</formula1>
    </dataValidation>
  </dataValidations>
  <printOptions/>
  <pageMargins left="0.51" right="0.51" top="0.79" bottom="0.79" header="0.31" footer="0.31"/>
  <pageSetup fitToHeight="1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51" right="0.51" top="0.79" bottom="0.79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51" right="0.51" top="0.79" bottom="0.79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SILVA DOS SANTOS</dc:creator>
  <cp:keywords/>
  <dc:description/>
  <cp:lastModifiedBy>Mauro02</cp:lastModifiedBy>
  <cp:lastPrinted>2017-02-23T13:59:00Z</cp:lastPrinted>
  <dcterms:created xsi:type="dcterms:W3CDTF">2017-02-13T16:59:00Z</dcterms:created>
  <dcterms:modified xsi:type="dcterms:W3CDTF">2017-03-01T20:45:10Z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1046-10.1.0.5674</vt:lpwstr>
  </property>
</Properties>
</file>