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rofessores" sheetId="1" r:id="rId1"/>
    <sheet name="Apresentação" sheetId="4" r:id="rId2"/>
  </sheets>
  <calcPr calcId="125725"/>
</workbook>
</file>

<file path=xl/calcChain.xml><?xml version="1.0" encoding="utf-8"?>
<calcChain xmlns="http://schemas.openxmlformats.org/spreadsheetml/2006/main">
  <c r="L33" i="1"/>
  <c r="L34"/>
  <c r="L35"/>
  <c r="L36"/>
  <c r="L37"/>
  <c r="L38"/>
  <c r="L39"/>
  <c r="L40"/>
  <c r="L41"/>
  <c r="L42"/>
  <c r="G44"/>
  <c r="G43"/>
  <c r="G42"/>
  <c r="G41"/>
  <c r="G40"/>
  <c r="G39"/>
  <c r="G38"/>
  <c r="G37"/>
  <c r="G36"/>
  <c r="G35"/>
  <c r="G34"/>
  <c r="C30" i="4"/>
  <c r="B30"/>
  <c r="C14"/>
  <c r="B14"/>
  <c r="F44" i="1"/>
  <c r="C44"/>
  <c r="B44"/>
  <c r="E29"/>
  <c r="E28"/>
  <c r="E27"/>
  <c r="E26"/>
  <c r="E25"/>
  <c r="E24"/>
  <c r="E23"/>
  <c r="E22"/>
  <c r="E21"/>
  <c r="E20"/>
  <c r="D30"/>
  <c r="C30"/>
  <c r="B30"/>
  <c r="E4"/>
  <c r="E13"/>
  <c r="E12"/>
  <c r="E11"/>
  <c r="E10"/>
  <c r="E9"/>
  <c r="E8"/>
  <c r="E7"/>
  <c r="E6"/>
  <c r="E5"/>
  <c r="D14"/>
  <c r="C14"/>
  <c r="B14"/>
  <c r="E30" l="1"/>
  <c r="F26" s="1"/>
  <c r="K10" s="1"/>
  <c r="E14"/>
  <c r="F7" l="1"/>
  <c r="F13"/>
  <c r="J13" s="1"/>
  <c r="F11"/>
  <c r="J11" s="1"/>
  <c r="F9"/>
  <c r="J9" s="1"/>
  <c r="F6"/>
  <c r="J6" s="1"/>
  <c r="F12"/>
  <c r="J12" s="1"/>
  <c r="F10"/>
  <c r="J10" s="1"/>
  <c r="L10" s="1"/>
  <c r="F8"/>
  <c r="J8" s="1"/>
  <c r="F5"/>
  <c r="J5" s="1"/>
  <c r="F4"/>
  <c r="J4" s="1"/>
  <c r="F28"/>
  <c r="K12" s="1"/>
  <c r="F24"/>
  <c r="K8" s="1"/>
  <c r="F21"/>
  <c r="K5" s="1"/>
  <c r="F29"/>
  <c r="K13" s="1"/>
  <c r="F27"/>
  <c r="K11" s="1"/>
  <c r="F25"/>
  <c r="K9" s="1"/>
  <c r="F22"/>
  <c r="K6" s="1"/>
  <c r="F20"/>
  <c r="K4" s="1"/>
  <c r="F23"/>
  <c r="K7" s="1"/>
  <c r="K14" l="1"/>
  <c r="L5"/>
  <c r="L6"/>
  <c r="L11"/>
  <c r="L8"/>
  <c r="L12"/>
  <c r="L9"/>
  <c r="L13"/>
  <c r="L4"/>
  <c r="F14"/>
  <c r="J7"/>
  <c r="L7" s="1"/>
  <c r="F30"/>
  <c r="L14" l="1"/>
  <c r="J14"/>
</calcChain>
</file>

<file path=xl/sharedStrings.xml><?xml version="1.0" encoding="utf-8"?>
<sst xmlns="http://schemas.openxmlformats.org/spreadsheetml/2006/main" count="108" uniqueCount="36">
  <si>
    <t>Banco de Professores Absolutos</t>
  </si>
  <si>
    <t>Campus</t>
  </si>
  <si>
    <t>DE</t>
  </si>
  <si>
    <t>40H</t>
  </si>
  <si>
    <t>20H</t>
  </si>
  <si>
    <t>TOTAL</t>
  </si>
  <si>
    <t>%</t>
  </si>
  <si>
    <t>Alegrete</t>
  </si>
  <si>
    <t>Bagé</t>
  </si>
  <si>
    <t>Caçapava do Sul</t>
  </si>
  <si>
    <t>Dom Pedrito</t>
  </si>
  <si>
    <t>Itaqui</t>
  </si>
  <si>
    <t>Jaguarão</t>
  </si>
  <si>
    <t>Santana do Livramento</t>
  </si>
  <si>
    <t>São Borja</t>
  </si>
  <si>
    <t>São Gabriel</t>
  </si>
  <si>
    <t>Uruguaiana</t>
  </si>
  <si>
    <t>Banco de Professores Equivalentes</t>
  </si>
  <si>
    <t>RESULTADOS APURADOS</t>
  </si>
  <si>
    <t>Professor Absoluto</t>
  </si>
  <si>
    <t>Professor Equivalente</t>
  </si>
  <si>
    <t>Docentes por Campus</t>
  </si>
  <si>
    <t>Tas</t>
  </si>
  <si>
    <t>TAs 
PESO 30%</t>
  </si>
  <si>
    <t>MATRIZ DIÁRIAS</t>
  </si>
  <si>
    <t>Nº de Docentes</t>
  </si>
  <si>
    <t>Nº de TAs</t>
  </si>
  <si>
    <t>% de Docentes</t>
  </si>
  <si>
    <t>% de TAs</t>
  </si>
  <si>
    <t>DOCENTES</t>
  </si>
  <si>
    <t>TÉCNICOS ADMINISTRATIVOS EM EDUCAÇÃO</t>
  </si>
  <si>
    <t>DOCENTES 
PESO 70%2</t>
  </si>
  <si>
    <t>CAMPUS</t>
  </si>
  <si>
    <t>Subst.*</t>
  </si>
  <si>
    <t>Temp.*</t>
  </si>
  <si>
    <t>* Não considerados no cálculo</t>
  </si>
</sst>
</file>

<file path=xl/styles.xml><?xml version="1.0" encoding="utf-8"?>
<styleSheet xmlns="http://schemas.openxmlformats.org/spreadsheetml/2006/main">
  <numFmts count="1">
    <numFmt numFmtId="164" formatCode="0.0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0" fontId="2" fillId="2" borderId="2" xfId="1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10" fontId="0" fillId="4" borderId="1" xfId="1" applyNumberFormat="1" applyFont="1" applyFill="1" applyBorder="1"/>
    <xf numFmtId="0" fontId="0" fillId="4" borderId="3" xfId="0" applyFill="1" applyBorder="1"/>
    <xf numFmtId="10" fontId="0" fillId="4" borderId="1" xfId="0" applyNumberFormat="1" applyFill="1" applyBorder="1"/>
    <xf numFmtId="10" fontId="2" fillId="2" borderId="2" xfId="0" applyNumberFormat="1" applyFont="1" applyFill="1" applyBorder="1"/>
    <xf numFmtId="10" fontId="0" fillId="0" borderId="1" xfId="1" applyNumberFormat="1" applyFont="1" applyBorder="1"/>
    <xf numFmtId="10" fontId="0" fillId="0" borderId="4" xfId="1" applyNumberFormat="1" applyFont="1" applyBorder="1"/>
    <xf numFmtId="0" fontId="2" fillId="0" borderId="5" xfId="0" applyFont="1" applyBorder="1" applyAlignment="1">
      <alignment horizontal="center" wrapText="1"/>
    </xf>
    <xf numFmtId="10" fontId="0" fillId="0" borderId="3" xfId="1" applyNumberFormat="1" applyFont="1" applyBorder="1"/>
    <xf numFmtId="1" fontId="0" fillId="4" borderId="1" xfId="0" applyNumberFormat="1" applyFill="1" applyBorder="1"/>
    <xf numFmtId="10" fontId="0" fillId="3" borderId="1" xfId="0" applyNumberFormat="1" applyFill="1" applyBorder="1"/>
    <xf numFmtId="1" fontId="0" fillId="3" borderId="1" xfId="0" applyNumberFormat="1" applyFill="1" applyBorder="1"/>
    <xf numFmtId="0" fontId="0" fillId="3" borderId="7" xfId="0" applyFill="1" applyBorder="1"/>
    <xf numFmtId="0" fontId="2" fillId="2" borderId="6" xfId="0" applyFont="1" applyFill="1" applyBorder="1"/>
    <xf numFmtId="10" fontId="0" fillId="0" borderId="1" xfId="0" applyNumberFormat="1" applyBorder="1"/>
    <xf numFmtId="0" fontId="0" fillId="3" borderId="8" xfId="0" applyFill="1" applyBorder="1"/>
    <xf numFmtId="10" fontId="0" fillId="0" borderId="4" xfId="0" applyNumberFormat="1" applyBorder="1"/>
    <xf numFmtId="0" fontId="2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0" fillId="3" borderId="3" xfId="0" applyFill="1" applyBorder="1"/>
    <xf numFmtId="0" fontId="0" fillId="3" borderId="0" xfId="0" applyFill="1"/>
    <xf numFmtId="0" fontId="0" fillId="3" borderId="0" xfId="0" applyFill="1" applyBorder="1"/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5" fillId="0" borderId="4" xfId="1" applyNumberFormat="1" applyFont="1" applyBorder="1"/>
    <xf numFmtId="164" fontId="5" fillId="0" borderId="1" xfId="1" applyNumberFormat="1" applyFont="1" applyBorder="1"/>
    <xf numFmtId="164" fontId="5" fillId="0" borderId="3" xfId="1" applyNumberFormat="1" applyFont="1" applyBorder="1"/>
  </cellXfs>
  <cellStyles count="2">
    <cellStyle name="Normal" xfId="0" builtinId="0"/>
    <cellStyle name="Porcentagem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I32:L42" totalsRowShown="0" headerRowDxfId="7" dataDxfId="5" headerRowBorderDxfId="6" tableBorderDxfId="4" dataCellStyle="Porcentagem">
  <tableColumns count="4">
    <tableColumn id="1" name="CAMPUS" dataDxfId="3" dataCellStyle="Porcentagem"/>
    <tableColumn id="2" name="DOCENTES _x000a_PESO 70%2" dataDxfId="2" dataCellStyle="Porcentagem"/>
    <tableColumn id="3" name="TAs _x000a_PESO 30%" dataDxfId="1" dataCellStyle="Porcentagem"/>
    <tableColumn id="4" name="MATRIZ DIÁRIAS" dataDxfId="0" dataCellStyle="Porcentagem">
      <calculatedColumnFormula>(J33*0.7)+(K33*0.3)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22" workbookViewId="0">
      <selection activeCell="N42" sqref="N42"/>
    </sheetView>
  </sheetViews>
  <sheetFormatPr defaultRowHeight="15"/>
  <cols>
    <col min="1" max="1" width="24.85546875" customWidth="1"/>
    <col min="9" max="9" width="22.5703125" customWidth="1"/>
    <col min="10" max="11" width="20.5703125" customWidth="1"/>
    <col min="12" max="12" width="20.42578125" bestFit="1" customWidth="1"/>
  </cols>
  <sheetData>
    <row r="1" spans="1:12" ht="21">
      <c r="A1" s="27" t="s">
        <v>0</v>
      </c>
      <c r="B1" s="27"/>
      <c r="C1" s="27"/>
      <c r="D1" s="27"/>
      <c r="E1" s="27"/>
      <c r="F1" s="27"/>
      <c r="I1" s="27" t="s">
        <v>18</v>
      </c>
      <c r="J1" s="27"/>
      <c r="K1" s="27"/>
      <c r="L1" s="27"/>
    </row>
    <row r="2" spans="1:12" ht="15.75" thickBot="1"/>
    <row r="3" spans="1:12" ht="15.75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I3" s="1" t="s">
        <v>1</v>
      </c>
      <c r="J3" s="1" t="s">
        <v>19</v>
      </c>
      <c r="K3" s="1" t="s">
        <v>20</v>
      </c>
      <c r="L3" s="1" t="s">
        <v>21</v>
      </c>
    </row>
    <row r="4" spans="1:12">
      <c r="A4" s="5" t="s">
        <v>7</v>
      </c>
      <c r="B4" s="4">
        <v>61</v>
      </c>
      <c r="C4" s="4"/>
      <c r="D4" s="4"/>
      <c r="E4" s="5">
        <f t="shared" ref="E4:E13" si="0">B4+C4+D4</f>
        <v>61</v>
      </c>
      <c r="F4" s="6">
        <f>E4/E14</f>
        <v>0.10664335664335664</v>
      </c>
      <c r="I4" s="5" t="s">
        <v>7</v>
      </c>
      <c r="J4" s="8">
        <f>F4</f>
        <v>0.10664335664335664</v>
      </c>
      <c r="K4" s="8">
        <f>F20</f>
        <v>0.10664335664335664</v>
      </c>
      <c r="L4" s="8">
        <f>(0.6*J4)+(0.4*K4)</f>
        <v>0.10664335664335664</v>
      </c>
    </row>
    <row r="5" spans="1:12">
      <c r="A5" s="5" t="s">
        <v>8</v>
      </c>
      <c r="B5" s="4">
        <v>117</v>
      </c>
      <c r="C5" s="4"/>
      <c r="D5" s="4"/>
      <c r="E5" s="5">
        <f t="shared" si="0"/>
        <v>117</v>
      </c>
      <c r="F5" s="6">
        <f>E5/E14</f>
        <v>0.20454545454545456</v>
      </c>
      <c r="I5" s="5" t="s">
        <v>8</v>
      </c>
      <c r="J5" s="8">
        <f t="shared" ref="J5:J13" si="1">F5</f>
        <v>0.20454545454545456</v>
      </c>
      <c r="K5" s="8">
        <f t="shared" ref="K5:K13" si="2">F21</f>
        <v>0.20454545454545453</v>
      </c>
      <c r="L5" s="8">
        <f t="shared" ref="L5:L13" si="3">(0.6*J5)+(0.4*K5)</f>
        <v>0.20454545454545453</v>
      </c>
    </row>
    <row r="6" spans="1:12">
      <c r="A6" s="5" t="s">
        <v>9</v>
      </c>
      <c r="B6" s="4">
        <v>30</v>
      </c>
      <c r="C6" s="4"/>
      <c r="D6" s="4"/>
      <c r="E6" s="5">
        <f t="shared" si="0"/>
        <v>30</v>
      </c>
      <c r="F6" s="6">
        <f>E6/E14</f>
        <v>5.2447552447552448E-2</v>
      </c>
      <c r="I6" s="5" t="s">
        <v>9</v>
      </c>
      <c r="J6" s="8">
        <f t="shared" si="1"/>
        <v>5.2447552447552448E-2</v>
      </c>
      <c r="K6" s="8">
        <f t="shared" si="2"/>
        <v>5.2447552447552448E-2</v>
      </c>
      <c r="L6" s="8">
        <f t="shared" si="3"/>
        <v>5.2447552447552448E-2</v>
      </c>
    </row>
    <row r="7" spans="1:12">
      <c r="A7" s="5" t="s">
        <v>10</v>
      </c>
      <c r="B7" s="4">
        <v>30</v>
      </c>
      <c r="C7" s="4"/>
      <c r="D7" s="4"/>
      <c r="E7" s="5">
        <f t="shared" si="0"/>
        <v>30</v>
      </c>
      <c r="F7" s="6">
        <f>E7/E14</f>
        <v>5.2447552447552448E-2</v>
      </c>
      <c r="I7" s="5" t="s">
        <v>10</v>
      </c>
      <c r="J7" s="8">
        <f t="shared" si="1"/>
        <v>5.2447552447552448E-2</v>
      </c>
      <c r="K7" s="8">
        <f t="shared" si="2"/>
        <v>5.2447552447552448E-2</v>
      </c>
      <c r="L7" s="8">
        <f t="shared" si="3"/>
        <v>5.2447552447552448E-2</v>
      </c>
    </row>
    <row r="8" spans="1:12">
      <c r="A8" s="5" t="s">
        <v>11</v>
      </c>
      <c r="B8" s="4">
        <v>46</v>
      </c>
      <c r="C8" s="4"/>
      <c r="D8" s="4"/>
      <c r="E8" s="5">
        <f t="shared" si="0"/>
        <v>46</v>
      </c>
      <c r="F8" s="6">
        <f>E8/E14</f>
        <v>8.0419580419580416E-2</v>
      </c>
      <c r="I8" s="5" t="s">
        <v>11</v>
      </c>
      <c r="J8" s="8">
        <f t="shared" si="1"/>
        <v>8.0419580419580416E-2</v>
      </c>
      <c r="K8" s="8">
        <f t="shared" si="2"/>
        <v>8.0419580419580416E-2</v>
      </c>
      <c r="L8" s="8">
        <f t="shared" si="3"/>
        <v>8.0419580419580416E-2</v>
      </c>
    </row>
    <row r="9" spans="1:12">
      <c r="A9" s="5" t="s">
        <v>12</v>
      </c>
      <c r="B9" s="4">
        <v>49</v>
      </c>
      <c r="C9" s="4"/>
      <c r="D9" s="4"/>
      <c r="E9" s="5">
        <f t="shared" si="0"/>
        <v>49</v>
      </c>
      <c r="F9" s="6">
        <f>E9/E14</f>
        <v>8.5664335664335664E-2</v>
      </c>
      <c r="I9" s="5" t="s">
        <v>12</v>
      </c>
      <c r="J9" s="8">
        <f t="shared" si="1"/>
        <v>8.5664335664335664E-2</v>
      </c>
      <c r="K9" s="8">
        <f t="shared" si="2"/>
        <v>8.5664335664335664E-2</v>
      </c>
      <c r="L9" s="8">
        <f t="shared" si="3"/>
        <v>8.5664335664335664E-2</v>
      </c>
    </row>
    <row r="10" spans="1:12">
      <c r="A10" s="5" t="s">
        <v>13</v>
      </c>
      <c r="B10" s="4">
        <v>44</v>
      </c>
      <c r="C10" s="4"/>
      <c r="D10" s="4"/>
      <c r="E10" s="5">
        <f t="shared" si="0"/>
        <v>44</v>
      </c>
      <c r="F10" s="6">
        <f>E10/E14</f>
        <v>7.6923076923076927E-2</v>
      </c>
      <c r="I10" s="5" t="s">
        <v>13</v>
      </c>
      <c r="J10" s="8">
        <f t="shared" si="1"/>
        <v>7.6923076923076927E-2</v>
      </c>
      <c r="K10" s="8">
        <f t="shared" si="2"/>
        <v>7.6923076923076927E-2</v>
      </c>
      <c r="L10" s="8">
        <f t="shared" si="3"/>
        <v>7.6923076923076927E-2</v>
      </c>
    </row>
    <row r="11" spans="1:12">
      <c r="A11" s="5" t="s">
        <v>14</v>
      </c>
      <c r="B11" s="4">
        <v>49</v>
      </c>
      <c r="C11" s="4"/>
      <c r="D11" s="4"/>
      <c r="E11" s="5">
        <f t="shared" si="0"/>
        <v>49</v>
      </c>
      <c r="F11" s="6">
        <f>E11/E14</f>
        <v>8.5664335664335664E-2</v>
      </c>
      <c r="I11" s="5" t="s">
        <v>14</v>
      </c>
      <c r="J11" s="8">
        <f t="shared" si="1"/>
        <v>8.5664335664335664E-2</v>
      </c>
      <c r="K11" s="8">
        <f t="shared" si="2"/>
        <v>8.5664335664335664E-2</v>
      </c>
      <c r="L11" s="8">
        <f t="shared" si="3"/>
        <v>8.5664335664335664E-2</v>
      </c>
    </row>
    <row r="12" spans="1:12">
      <c r="A12" s="5" t="s">
        <v>15</v>
      </c>
      <c r="B12" s="4">
        <v>48</v>
      </c>
      <c r="C12" s="4"/>
      <c r="D12" s="4"/>
      <c r="E12" s="5">
        <f t="shared" si="0"/>
        <v>48</v>
      </c>
      <c r="F12" s="6">
        <f>E12/E14</f>
        <v>8.3916083916083919E-2</v>
      </c>
      <c r="I12" s="5" t="s">
        <v>15</v>
      </c>
      <c r="J12" s="8">
        <f t="shared" si="1"/>
        <v>8.3916083916083919E-2</v>
      </c>
      <c r="K12" s="8">
        <f t="shared" si="2"/>
        <v>8.3916083916083919E-2</v>
      </c>
      <c r="L12" s="8">
        <f t="shared" si="3"/>
        <v>8.3916083916083919E-2</v>
      </c>
    </row>
    <row r="13" spans="1:12" ht="15.75" thickBot="1">
      <c r="A13" s="7" t="s">
        <v>16</v>
      </c>
      <c r="B13" s="4">
        <v>98</v>
      </c>
      <c r="C13" s="4"/>
      <c r="D13" s="4"/>
      <c r="E13" s="5">
        <f t="shared" si="0"/>
        <v>98</v>
      </c>
      <c r="F13" s="6">
        <f>E13/E14</f>
        <v>0.17132867132867133</v>
      </c>
      <c r="I13" s="7" t="s">
        <v>16</v>
      </c>
      <c r="J13" s="8">
        <f t="shared" si="1"/>
        <v>0.17132867132867133</v>
      </c>
      <c r="K13" s="8">
        <f t="shared" si="2"/>
        <v>0.17132867132867133</v>
      </c>
      <c r="L13" s="8">
        <f t="shared" si="3"/>
        <v>0.17132867132867133</v>
      </c>
    </row>
    <row r="14" spans="1:12" ht="15.75" thickBot="1">
      <c r="A14" s="2"/>
      <c r="B14" s="2">
        <f>SUM(B4:B13)</f>
        <v>572</v>
      </c>
      <c r="C14" s="2">
        <f t="shared" ref="C14:E14" si="4">SUM(C4:C13)</f>
        <v>0</v>
      </c>
      <c r="D14" s="2">
        <f t="shared" si="4"/>
        <v>0</v>
      </c>
      <c r="E14" s="2">
        <f t="shared" si="4"/>
        <v>572</v>
      </c>
      <c r="F14" s="3">
        <f>SUM(F4:F13)</f>
        <v>1</v>
      </c>
      <c r="I14" s="2"/>
      <c r="J14" s="9">
        <f>SUM(J4:J13)</f>
        <v>1</v>
      </c>
      <c r="K14" s="9">
        <f t="shared" ref="K14" si="5">SUM(K4:K13)</f>
        <v>0.99999999999999989</v>
      </c>
      <c r="L14" s="9">
        <f t="shared" ref="L14" si="6">SUM(L4:L13)</f>
        <v>0.99999999999999989</v>
      </c>
    </row>
    <row r="17" spans="1:12" ht="21">
      <c r="A17" s="27" t="s">
        <v>17</v>
      </c>
      <c r="B17" s="27"/>
      <c r="C17" s="27"/>
      <c r="D17" s="27"/>
      <c r="E17" s="27"/>
      <c r="F17" s="27"/>
    </row>
    <row r="18" spans="1:12" ht="15.75" thickBot="1"/>
    <row r="19" spans="1:12" ht="15.75" thickBot="1">
      <c r="A19" s="1" t="s">
        <v>1</v>
      </c>
      <c r="B19" s="1" t="s">
        <v>2</v>
      </c>
      <c r="C19" s="1" t="s">
        <v>3</v>
      </c>
      <c r="D19" s="1" t="s">
        <v>4</v>
      </c>
      <c r="E19" s="1" t="s">
        <v>5</v>
      </c>
      <c r="F19" s="1" t="s">
        <v>6</v>
      </c>
    </row>
    <row r="20" spans="1:12">
      <c r="A20" s="5" t="s">
        <v>7</v>
      </c>
      <c r="B20" s="4">
        <v>61</v>
      </c>
      <c r="C20" s="4"/>
      <c r="D20" s="4"/>
      <c r="E20" s="5">
        <f>(B20*1.55)+(C20*1)+(D20*0.5)</f>
        <v>94.55</v>
      </c>
      <c r="F20" s="6">
        <f>E20/E30</f>
        <v>0.10664335664335664</v>
      </c>
    </row>
    <row r="21" spans="1:12">
      <c r="A21" s="5" t="s">
        <v>8</v>
      </c>
      <c r="B21" s="4">
        <v>117</v>
      </c>
      <c r="C21" s="4"/>
      <c r="D21" s="4"/>
      <c r="E21" s="5">
        <f t="shared" ref="E21:E29" si="7">(B21*1.55)+(C21*1)+(D21*0.5)</f>
        <v>181.35</v>
      </c>
      <c r="F21" s="6">
        <f>E21/E30</f>
        <v>0.20454545454545453</v>
      </c>
    </row>
    <row r="22" spans="1:12">
      <c r="A22" s="5" t="s">
        <v>9</v>
      </c>
      <c r="B22" s="4">
        <v>30</v>
      </c>
      <c r="C22" s="4"/>
      <c r="D22" s="4"/>
      <c r="E22" s="5">
        <f t="shared" si="7"/>
        <v>46.5</v>
      </c>
      <c r="F22" s="6">
        <f>E22/E30</f>
        <v>5.2447552447552448E-2</v>
      </c>
    </row>
    <row r="23" spans="1:12">
      <c r="A23" s="5" t="s">
        <v>10</v>
      </c>
      <c r="B23" s="4">
        <v>30</v>
      </c>
      <c r="C23" s="4"/>
      <c r="D23" s="4"/>
      <c r="E23" s="5">
        <f t="shared" si="7"/>
        <v>46.5</v>
      </c>
      <c r="F23" s="6">
        <f t="shared" ref="F23" si="8">E23/E30</f>
        <v>5.2447552447552448E-2</v>
      </c>
    </row>
    <row r="24" spans="1:12">
      <c r="A24" s="5" t="s">
        <v>11</v>
      </c>
      <c r="B24" s="4">
        <v>46</v>
      </c>
      <c r="C24" s="4"/>
      <c r="D24" s="4"/>
      <c r="E24" s="5">
        <f t="shared" si="7"/>
        <v>71.3</v>
      </c>
      <c r="F24" s="6">
        <f>E24/E30</f>
        <v>8.0419580419580416E-2</v>
      </c>
    </row>
    <row r="25" spans="1:12">
      <c r="A25" s="5" t="s">
        <v>12</v>
      </c>
      <c r="B25" s="4">
        <v>49</v>
      </c>
      <c r="C25" s="4"/>
      <c r="D25" s="4"/>
      <c r="E25" s="5">
        <f t="shared" si="7"/>
        <v>75.95</v>
      </c>
      <c r="F25" s="6">
        <f>E25/E30</f>
        <v>8.5664335664335664E-2</v>
      </c>
    </row>
    <row r="26" spans="1:12">
      <c r="A26" s="5" t="s">
        <v>13</v>
      </c>
      <c r="B26" s="4">
        <v>44</v>
      </c>
      <c r="C26" s="4"/>
      <c r="D26" s="4"/>
      <c r="E26" s="5">
        <f t="shared" si="7"/>
        <v>68.2</v>
      </c>
      <c r="F26" s="6">
        <f>E26/E30</f>
        <v>7.6923076923076927E-2</v>
      </c>
    </row>
    <row r="27" spans="1:12">
      <c r="A27" s="5" t="s">
        <v>14</v>
      </c>
      <c r="B27" s="4">
        <v>49</v>
      </c>
      <c r="C27" s="4"/>
      <c r="D27" s="4"/>
      <c r="E27" s="5">
        <f t="shared" si="7"/>
        <v>75.95</v>
      </c>
      <c r="F27" s="6">
        <f>E27/E30</f>
        <v>8.5664335664335664E-2</v>
      </c>
    </row>
    <row r="28" spans="1:12">
      <c r="A28" s="5" t="s">
        <v>15</v>
      </c>
      <c r="B28" s="4">
        <v>48</v>
      </c>
      <c r="C28" s="4"/>
      <c r="D28" s="4"/>
      <c r="E28" s="5">
        <f t="shared" si="7"/>
        <v>74.400000000000006</v>
      </c>
      <c r="F28" s="6">
        <f>E28/E30</f>
        <v>8.3916083916083919E-2</v>
      </c>
    </row>
    <row r="29" spans="1:12" ht="15.75" thickBot="1">
      <c r="A29" s="7" t="s">
        <v>16</v>
      </c>
      <c r="B29" s="4">
        <v>98</v>
      </c>
      <c r="C29" s="4"/>
      <c r="D29" s="4"/>
      <c r="E29" s="5">
        <f t="shared" si="7"/>
        <v>151.9</v>
      </c>
      <c r="F29" s="6">
        <f>E29/E30</f>
        <v>0.17132867132867133</v>
      </c>
    </row>
    <row r="30" spans="1:12" ht="15.75" thickBot="1">
      <c r="A30" s="2"/>
      <c r="B30" s="2">
        <f>SUM(B20:B29)</f>
        <v>572</v>
      </c>
      <c r="C30" s="2">
        <f t="shared" ref="C30" si="9">SUM(C20:C29)</f>
        <v>0</v>
      </c>
      <c r="D30" s="2">
        <f t="shared" ref="D30" si="10">SUM(D20:D29)</f>
        <v>0</v>
      </c>
      <c r="E30" s="2">
        <f t="shared" ref="E30" si="11">SUM(E20:E29)</f>
        <v>886.6</v>
      </c>
      <c r="F30" s="3">
        <f>SUM(F20:F29)</f>
        <v>0.99999999999999989</v>
      </c>
    </row>
    <row r="32" spans="1:12" ht="30.75" thickBot="1">
      <c r="I32" s="12" t="s">
        <v>32</v>
      </c>
      <c r="J32" s="12" t="s">
        <v>31</v>
      </c>
      <c r="K32" s="12" t="s">
        <v>23</v>
      </c>
      <c r="L32" s="23" t="s">
        <v>24</v>
      </c>
    </row>
    <row r="33" spans="1:12" ht="15.75" thickBot="1">
      <c r="A33" s="1" t="s">
        <v>1</v>
      </c>
      <c r="B33" s="1" t="s">
        <v>33</v>
      </c>
      <c r="C33" s="1" t="s">
        <v>34</v>
      </c>
      <c r="F33" s="28" t="s">
        <v>22</v>
      </c>
      <c r="G33" s="29"/>
      <c r="I33" s="4" t="s">
        <v>7</v>
      </c>
      <c r="J33" s="11">
        <v>0.10664335664335664</v>
      </c>
      <c r="K33" s="10">
        <v>9.3567251461988299E-2</v>
      </c>
      <c r="L33" s="32">
        <f>(J33*0.7)+(K33*0.3)</f>
        <v>0.10272052508894614</v>
      </c>
    </row>
    <row r="34" spans="1:12">
      <c r="A34" s="5" t="s">
        <v>7</v>
      </c>
      <c r="B34" s="4">
        <v>3</v>
      </c>
      <c r="C34" s="4">
        <v>3</v>
      </c>
      <c r="F34" s="20">
        <v>32</v>
      </c>
      <c r="G34" s="21">
        <f>F34/F44</f>
        <v>9.3567251461988299E-2</v>
      </c>
      <c r="I34" s="4" t="s">
        <v>8</v>
      </c>
      <c r="J34" s="10">
        <v>0.20454545454545453</v>
      </c>
      <c r="K34" s="10">
        <v>0.13157894736842105</v>
      </c>
      <c r="L34" s="33">
        <f t="shared" ref="L34:L42" si="12">(J34*0.7)+(K34*0.3)</f>
        <v>0.18265550239234446</v>
      </c>
    </row>
    <row r="35" spans="1:12">
      <c r="A35" s="5" t="s">
        <v>8</v>
      </c>
      <c r="B35" s="4">
        <v>7</v>
      </c>
      <c r="C35" s="4">
        <v>4</v>
      </c>
      <c r="F35" s="17">
        <v>45</v>
      </c>
      <c r="G35" s="19">
        <f>F35/F44</f>
        <v>0.13157894736842105</v>
      </c>
      <c r="I35" s="4" t="s">
        <v>9</v>
      </c>
      <c r="J35" s="10">
        <v>5.2447552447552448E-2</v>
      </c>
      <c r="K35" s="10">
        <v>6.1403508771929821E-2</v>
      </c>
      <c r="L35" s="33">
        <f t="shared" si="12"/>
        <v>5.5134339344865654E-2</v>
      </c>
    </row>
    <row r="36" spans="1:12">
      <c r="A36" s="5" t="s">
        <v>9</v>
      </c>
      <c r="B36" s="4"/>
      <c r="C36" s="4">
        <v>6</v>
      </c>
      <c r="F36" s="17">
        <v>21</v>
      </c>
      <c r="G36" s="19">
        <f>F36/F44</f>
        <v>6.1403508771929821E-2</v>
      </c>
      <c r="I36" s="4" t="s">
        <v>10</v>
      </c>
      <c r="J36" s="10">
        <v>5.2447552447552448E-2</v>
      </c>
      <c r="K36" s="10">
        <v>8.771929824561403E-2</v>
      </c>
      <c r="L36" s="33">
        <f t="shared" si="12"/>
        <v>6.3029076186970928E-2</v>
      </c>
    </row>
    <row r="37" spans="1:12">
      <c r="A37" s="5" t="s">
        <v>10</v>
      </c>
      <c r="B37" s="4"/>
      <c r="C37" s="4">
        <v>5</v>
      </c>
      <c r="F37" s="17">
        <v>30</v>
      </c>
      <c r="G37" s="19">
        <f>F37/F44</f>
        <v>8.771929824561403E-2</v>
      </c>
      <c r="I37" s="4" t="s">
        <v>11</v>
      </c>
      <c r="J37" s="10">
        <v>8.0419580419580416E-2</v>
      </c>
      <c r="K37" s="10">
        <v>0.11403508771929824</v>
      </c>
      <c r="L37" s="33">
        <f t="shared" si="12"/>
        <v>9.0504232609495749E-2</v>
      </c>
    </row>
    <row r="38" spans="1:12">
      <c r="A38" s="5" t="s">
        <v>11</v>
      </c>
      <c r="B38" s="4">
        <v>1</v>
      </c>
      <c r="C38" s="4">
        <v>3</v>
      </c>
      <c r="F38" s="17">
        <v>39</v>
      </c>
      <c r="G38" s="19">
        <f>F38/F44</f>
        <v>0.11403508771929824</v>
      </c>
      <c r="I38" s="4" t="s">
        <v>12</v>
      </c>
      <c r="J38" s="10">
        <v>8.5664335664335664E-2</v>
      </c>
      <c r="K38" s="10">
        <v>6.4327485380116955E-2</v>
      </c>
      <c r="L38" s="33">
        <f t="shared" si="12"/>
        <v>7.9263280579070047E-2</v>
      </c>
    </row>
    <row r="39" spans="1:12">
      <c r="A39" s="5" t="s">
        <v>12</v>
      </c>
      <c r="B39" s="4">
        <v>6</v>
      </c>
      <c r="C39" s="4">
        <v>14</v>
      </c>
      <c r="F39" s="17">
        <v>22</v>
      </c>
      <c r="G39" s="19">
        <f>F39/F44</f>
        <v>6.4327485380116955E-2</v>
      </c>
      <c r="I39" s="4" t="s">
        <v>13</v>
      </c>
      <c r="J39" s="10">
        <v>7.6923076923076927E-2</v>
      </c>
      <c r="K39" s="10">
        <v>6.1403508771929821E-2</v>
      </c>
      <c r="L39" s="33">
        <f t="shared" si="12"/>
        <v>7.2267206477732798E-2</v>
      </c>
    </row>
    <row r="40" spans="1:12">
      <c r="A40" s="5" t="s">
        <v>13</v>
      </c>
      <c r="B40" s="4">
        <v>2</v>
      </c>
      <c r="C40" s="4">
        <v>3</v>
      </c>
      <c r="F40" s="17">
        <v>21</v>
      </c>
      <c r="G40" s="19">
        <f>F40/F44</f>
        <v>6.1403508771929821E-2</v>
      </c>
      <c r="I40" s="4" t="s">
        <v>14</v>
      </c>
      <c r="J40" s="10">
        <v>8.5664335664335664E-2</v>
      </c>
      <c r="K40" s="10">
        <v>7.3099415204678359E-2</v>
      </c>
      <c r="L40" s="33">
        <f t="shared" si="12"/>
        <v>8.1894859526438463E-2</v>
      </c>
    </row>
    <row r="41" spans="1:12">
      <c r="A41" s="5" t="s">
        <v>14</v>
      </c>
      <c r="B41" s="4">
        <v>5</v>
      </c>
      <c r="C41" s="4">
        <v>5</v>
      </c>
      <c r="F41" s="17">
        <v>25</v>
      </c>
      <c r="G41" s="19">
        <f>F41/F44</f>
        <v>7.3099415204678359E-2</v>
      </c>
      <c r="I41" s="4" t="s">
        <v>15</v>
      </c>
      <c r="J41" s="10">
        <v>8.3916083916083919E-2</v>
      </c>
      <c r="K41" s="10">
        <v>0.10526315789473684</v>
      </c>
      <c r="L41" s="33">
        <f t="shared" si="12"/>
        <v>9.0320206109679779E-2</v>
      </c>
    </row>
    <row r="42" spans="1:12">
      <c r="A42" s="5" t="s">
        <v>15</v>
      </c>
      <c r="B42" s="4">
        <v>3</v>
      </c>
      <c r="C42" s="4">
        <v>3</v>
      </c>
      <c r="F42" s="17">
        <v>36</v>
      </c>
      <c r="G42" s="19">
        <f>F42/F44</f>
        <v>0.10526315789473684</v>
      </c>
      <c r="I42" s="24" t="s">
        <v>16</v>
      </c>
      <c r="J42" s="13">
        <v>0.17132867132867133</v>
      </c>
      <c r="K42" s="13">
        <v>0.20760233918128654</v>
      </c>
      <c r="L42" s="34">
        <f t="shared" si="12"/>
        <v>0.18221077168445587</v>
      </c>
    </row>
    <row r="43" spans="1:12" ht="15.75" thickBot="1">
      <c r="A43" s="7" t="s">
        <v>16</v>
      </c>
      <c r="B43" s="4">
        <v>2</v>
      </c>
      <c r="C43" s="4">
        <v>10</v>
      </c>
      <c r="F43" s="17">
        <v>71</v>
      </c>
      <c r="G43" s="19">
        <f>F43/F44</f>
        <v>0.20760233918128654</v>
      </c>
    </row>
    <row r="44" spans="1:12" ht="15.75" thickBot="1">
      <c r="A44" s="2"/>
      <c r="B44" s="2">
        <f>SUM(B34:B43)</f>
        <v>29</v>
      </c>
      <c r="C44" s="2">
        <f>SUM(C34:C43)</f>
        <v>56</v>
      </c>
      <c r="F44" s="18">
        <f>SUM(F34:F43)</f>
        <v>342</v>
      </c>
      <c r="G44" s="9">
        <f>SUM(G34:G43)</f>
        <v>0.99999999999999989</v>
      </c>
    </row>
    <row r="45" spans="1:12">
      <c r="A45" s="25"/>
    </row>
    <row r="46" spans="1:12">
      <c r="A46" s="26" t="s">
        <v>35</v>
      </c>
    </row>
  </sheetData>
  <mergeCells count="4">
    <mergeCell ref="A1:F1"/>
    <mergeCell ref="A17:F17"/>
    <mergeCell ref="I1:L1"/>
    <mergeCell ref="F33:G33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F17" sqref="F17"/>
    </sheetView>
  </sheetViews>
  <sheetFormatPr defaultRowHeight="15"/>
  <cols>
    <col min="1" max="1" width="22.5703125" customWidth="1"/>
    <col min="2" max="5" width="15.85546875" customWidth="1"/>
  </cols>
  <sheetData>
    <row r="1" spans="1:3" ht="18.75">
      <c r="A1" s="30" t="s">
        <v>29</v>
      </c>
      <c r="B1" s="30"/>
      <c r="C1" s="30"/>
    </row>
    <row r="2" spans="1:3" ht="15.75" thickBot="1"/>
    <row r="3" spans="1:3" ht="15.75" thickBot="1">
      <c r="A3" s="1" t="s">
        <v>1</v>
      </c>
      <c r="B3" s="1" t="s">
        <v>25</v>
      </c>
      <c r="C3" s="1" t="s">
        <v>27</v>
      </c>
    </row>
    <row r="4" spans="1:3">
      <c r="A4" s="5" t="s">
        <v>7</v>
      </c>
      <c r="B4" s="5">
        <v>61</v>
      </c>
      <c r="C4" s="8">
        <v>0.10664335664335664</v>
      </c>
    </row>
    <row r="5" spans="1:3">
      <c r="A5" s="4" t="s">
        <v>8</v>
      </c>
      <c r="B5" s="4">
        <v>117</v>
      </c>
      <c r="C5" s="15">
        <v>0.20454545454545456</v>
      </c>
    </row>
    <row r="6" spans="1:3">
      <c r="A6" s="5" t="s">
        <v>9</v>
      </c>
      <c r="B6" s="5">
        <v>30</v>
      </c>
      <c r="C6" s="8">
        <v>5.2447552447552448E-2</v>
      </c>
    </row>
    <row r="7" spans="1:3">
      <c r="A7" s="4" t="s">
        <v>10</v>
      </c>
      <c r="B7" s="4">
        <v>30</v>
      </c>
      <c r="C7" s="15">
        <v>5.2447552447552448E-2</v>
      </c>
    </row>
    <row r="8" spans="1:3">
      <c r="A8" s="5" t="s">
        <v>11</v>
      </c>
      <c r="B8" s="5">
        <v>46</v>
      </c>
      <c r="C8" s="8">
        <v>8.0419580419580416E-2</v>
      </c>
    </row>
    <row r="9" spans="1:3">
      <c r="A9" s="4" t="s">
        <v>12</v>
      </c>
      <c r="B9" s="4">
        <v>49</v>
      </c>
      <c r="C9" s="15">
        <v>8.5664335664335664E-2</v>
      </c>
    </row>
    <row r="10" spans="1:3">
      <c r="A10" s="5" t="s">
        <v>13</v>
      </c>
      <c r="B10" s="5">
        <v>44</v>
      </c>
      <c r="C10" s="8">
        <v>7.6923076923076927E-2</v>
      </c>
    </row>
    <row r="11" spans="1:3">
      <c r="A11" s="4" t="s">
        <v>14</v>
      </c>
      <c r="B11" s="4">
        <v>49</v>
      </c>
      <c r="C11" s="15">
        <v>8.5664335664335664E-2</v>
      </c>
    </row>
    <row r="12" spans="1:3">
      <c r="A12" s="5" t="s">
        <v>15</v>
      </c>
      <c r="B12" s="5">
        <v>48</v>
      </c>
      <c r="C12" s="8">
        <v>8.3916083916083919E-2</v>
      </c>
    </row>
    <row r="13" spans="1:3" ht="15.75" thickBot="1">
      <c r="A13" s="4" t="s">
        <v>16</v>
      </c>
      <c r="B13" s="4">
        <v>98</v>
      </c>
      <c r="C13" s="15">
        <v>0.17132867132867133</v>
      </c>
    </row>
    <row r="14" spans="1:3" ht="15.75" thickBot="1">
      <c r="A14" s="22" t="s">
        <v>5</v>
      </c>
      <c r="B14" s="2">
        <f>SUM(B4:B13)</f>
        <v>572</v>
      </c>
      <c r="C14" s="9">
        <f t="shared" ref="C14" si="0">SUM(C4:C13)</f>
        <v>1</v>
      </c>
    </row>
    <row r="17" spans="1:3" ht="18.75">
      <c r="A17" s="31" t="s">
        <v>30</v>
      </c>
      <c r="B17" s="31"/>
      <c r="C17" s="31"/>
    </row>
    <row r="18" spans="1:3" ht="15.75" thickBot="1"/>
    <row r="19" spans="1:3" ht="15.75" thickBot="1">
      <c r="A19" s="1" t="s">
        <v>1</v>
      </c>
      <c r="B19" s="1" t="s">
        <v>26</v>
      </c>
      <c r="C19" s="1" t="s">
        <v>28</v>
      </c>
    </row>
    <row r="20" spans="1:3">
      <c r="A20" s="5" t="s">
        <v>7</v>
      </c>
      <c r="B20" s="14">
        <v>32</v>
      </c>
      <c r="C20" s="8">
        <v>9.3567251461988299E-2</v>
      </c>
    </row>
    <row r="21" spans="1:3">
      <c r="A21" s="4" t="s">
        <v>8</v>
      </c>
      <c r="B21" s="16">
        <v>45</v>
      </c>
      <c r="C21" s="15">
        <v>0.13157894736842105</v>
      </c>
    </row>
    <row r="22" spans="1:3">
      <c r="A22" s="5" t="s">
        <v>9</v>
      </c>
      <c r="B22" s="14">
        <v>21</v>
      </c>
      <c r="C22" s="8">
        <v>6.1403508771929821E-2</v>
      </c>
    </row>
    <row r="23" spans="1:3">
      <c r="A23" s="4" t="s">
        <v>10</v>
      </c>
      <c r="B23" s="16">
        <v>30</v>
      </c>
      <c r="C23" s="15">
        <v>8.771929824561403E-2</v>
      </c>
    </row>
    <row r="24" spans="1:3">
      <c r="A24" s="5" t="s">
        <v>11</v>
      </c>
      <c r="B24" s="14">
        <v>39</v>
      </c>
      <c r="C24" s="8">
        <v>0.11403508771929824</v>
      </c>
    </row>
    <row r="25" spans="1:3">
      <c r="A25" s="4" t="s">
        <v>12</v>
      </c>
      <c r="B25" s="16">
        <v>22</v>
      </c>
      <c r="C25" s="15">
        <v>6.4327485380116955E-2</v>
      </c>
    </row>
    <row r="26" spans="1:3">
      <c r="A26" s="5" t="s">
        <v>13</v>
      </c>
      <c r="B26" s="14">
        <v>21</v>
      </c>
      <c r="C26" s="8">
        <v>6.1403508771929821E-2</v>
      </c>
    </row>
    <row r="27" spans="1:3">
      <c r="A27" s="4" t="s">
        <v>14</v>
      </c>
      <c r="B27" s="16">
        <v>25</v>
      </c>
      <c r="C27" s="15">
        <v>7.3099415204678359E-2</v>
      </c>
    </row>
    <row r="28" spans="1:3">
      <c r="A28" s="5" t="s">
        <v>15</v>
      </c>
      <c r="B28" s="14">
        <v>36</v>
      </c>
      <c r="C28" s="8">
        <v>0.10526315789473684</v>
      </c>
    </row>
    <row r="29" spans="1:3" ht="15.75" thickBot="1">
      <c r="A29" s="4" t="s">
        <v>16</v>
      </c>
      <c r="B29" s="16">
        <v>71</v>
      </c>
      <c r="C29" s="15">
        <v>0.20760233918128654</v>
      </c>
    </row>
    <row r="30" spans="1:3" ht="15.75" thickBot="1">
      <c r="A30" s="22" t="s">
        <v>5</v>
      </c>
      <c r="B30" s="2">
        <f>SUM(B20:B29)</f>
        <v>342</v>
      </c>
      <c r="C30" s="9">
        <f>SUM(C20:C29)</f>
        <v>0.99999999999999989</v>
      </c>
    </row>
  </sheetData>
  <mergeCells count="2">
    <mergeCell ref="A1:C1"/>
    <mergeCell ref="A17:C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Professores</vt:lpstr>
      <vt:lpstr>Apresentação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cp:lastPrinted>2013-01-09T18:15:30Z</cp:lastPrinted>
  <dcterms:created xsi:type="dcterms:W3CDTF">2012-12-20T11:22:06Z</dcterms:created>
  <dcterms:modified xsi:type="dcterms:W3CDTF">2013-02-07T17:01:24Z</dcterms:modified>
</cp:coreProperties>
</file>