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drawingml.chart+xml" PartName="/xl/charts/chart1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8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0.xml"/>
  <Override ContentType="application/vnd.openxmlformats-officedocument.drawingml.chart+xml" PartName="/xl/charts/chart24.xml"/>
  <Override ContentType="application/vnd.openxmlformats-officedocument.drawingml.chart+xml" PartName="/xl/charts/chart2.xml"/>
  <Override ContentType="application/vnd.openxmlformats-officedocument.drawingml.chart+xml" PartName="/xl/charts/chart2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15.xml"/>
  <Override ContentType="application/vnd.openxmlformats-officedocument.drawingml.chart+xml" PartName="/xl/charts/chart17.xml"/>
  <Override ContentType="application/vnd.openxmlformats-officedocument.drawingml.chart+xml" PartName="/xl/charts/chart9.xml"/>
  <Override ContentType="application/vnd.openxmlformats-officedocument.drawingml.chart+xml" PartName="/xl/charts/chart1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21.xml"/>
  <Override ContentType="application/vnd.openxmlformats-officedocument.drawingml.chart+xml" PartName="/xl/charts/chart3.xml"/>
  <Override ContentType="application/vnd.openxmlformats-officedocument.drawingml.chart+xml" PartName="/xl/charts/chart23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tal A+B Orçamento" sheetId="1" r:id="rId4"/>
    <sheet state="visible" name="Gastos com Diárias (pessoal civ" sheetId="2" r:id="rId5"/>
    <sheet state="visible" name="Gastos com Aquisição de Materia" sheetId="3" r:id="rId6"/>
    <sheet state="visible" name="Gastos com Passagens e despesas" sheetId="4" r:id="rId7"/>
    <sheet state="visible" name="Gastos com Serviços de terceiro" sheetId="5" r:id="rId8"/>
    <sheet state="visible" name="Página1" sheetId="6" r:id="rId9"/>
    <sheet state="visible" name="Página2" sheetId="7" r:id="rId10"/>
    <sheet state="visible" name="Investimento em Obras na Unidad" sheetId="8" r:id="rId11"/>
    <sheet state="visible" name="Aquisição de Equipamento e Mate" sheetId="9" r:id="rId12"/>
    <sheet state="visible" name="Soma das Despesas Declaradas" sheetId="10" r:id="rId13"/>
    <sheet state="visible" name="Valores Captados" sheetId="11" r:id="rId14"/>
  </sheets>
  <definedNames/>
  <calcPr/>
</workbook>
</file>

<file path=xl/sharedStrings.xml><?xml version="1.0" encoding="utf-8"?>
<sst xmlns="http://schemas.openxmlformats.org/spreadsheetml/2006/main" count="341" uniqueCount="85">
  <si>
    <t>Soma dos valores Total (A+B)</t>
  </si>
  <si>
    <t>Obs.: Alguns campus usaram “-” e o “0” (zero) ao mesmo tempo, indicando não ter a informação para prestar. Outros excluiram a linha trabalhando a questão textualmente. Para todos os casos o valor ajustado será 0 (zero) a fim de não desconfigurar os gráficos.</t>
  </si>
  <si>
    <t>Campus Alegrete</t>
  </si>
  <si>
    <t>Campus Bagé</t>
  </si>
  <si>
    <t>Campus Caçapava do Sul</t>
  </si>
  <si>
    <t>Campus Dom Pedrito</t>
  </si>
  <si>
    <t>Campus Itaqui</t>
  </si>
  <si>
    <t>Campus Jaguarão</t>
  </si>
  <si>
    <t>Campus Santana do Livramento</t>
  </si>
  <si>
    <t>Campus São Borja</t>
  </si>
  <si>
    <t>Campus São Gabriel</t>
  </si>
  <si>
    <t>Campus Uruguaiana</t>
  </si>
  <si>
    <t>Total</t>
  </si>
  <si>
    <t>Orçamento Disponibilizado a Unidade Universitária (Matriz de Custeio) (A)</t>
  </si>
  <si>
    <t xml:space="preserve">Orçamento adquirido a Unidade Universitária através de editais internos (B) </t>
  </si>
  <si>
    <t>Fonte: Relatórios de Gestão dos Campi</t>
  </si>
  <si>
    <t>Gastos com Diárias (pessoal civil)</t>
  </si>
  <si>
    <t xml:space="preserve">33.90.14 Função: Despesas orçamentárias com cobertura de alimentação, pousada e locomoção urbana, do servidor publico estatutário ou celetista que se desloca de sua sede em objeto de serviço, em caráter eventual ou transitório, entendido como sede o município onde a repartição estiver instalada e onde o servidor tiver exercício em caráter permanente. </t>
  </si>
  <si>
    <t>Gastos com Aquisição de Material de consumo</t>
  </si>
  <si>
    <t>33.90.30 Função: registra o valor da realização das despesas com aquisição de materiais de Consumo.</t>
  </si>
  <si>
    <t>Gastos com Passagens e despesas locomoção</t>
  </si>
  <si>
    <t xml:space="preserve">33.90.33 Função: registra despesas orçamentárias com aquisição de passagens (aéreas, terrestres, fluviais ou marítimas), taxas de embarque, seguros, fretamento, pedágios, locação ou uso de veículos para transporte de pessoas e suas respectivas bagagens, inclusive quando ocorrer em decorrência de mudanças de domicílio no interesse da administração. </t>
  </si>
  <si>
    <t>Gastos com Serviços de terceiros pessoa física</t>
  </si>
  <si>
    <t xml:space="preserve">33.90.36 Função: representa o valor das despesas decorrentes de serviços prestados por pessoa física pagos diretamente a esta e não enquadrados nos elementos de despesa específicos, tais como: remuneração de serviços de natureza eventual, prestado por pessoa física sem vinculo empregatício; estagiários; monitores diretamente contratados; diárias a colaboradores eventuais; locação de imóveis; salário de internos nas penitenciarias; e outras despesas pagas diretamente a pessoa física. </t>
  </si>
  <si>
    <t>Gastos com Serviços de terceiros pessoa jurídica</t>
  </si>
  <si>
    <t xml:space="preserve">33.90.39 Função: registra o valor das apropriações das despesas com outros serviços de terceiros, pessoa jurídica. </t>
  </si>
  <si>
    <t>Despesas</t>
  </si>
  <si>
    <t xml:space="preserve">Limpeza </t>
  </si>
  <si>
    <t xml:space="preserve">Manutenção </t>
  </si>
  <si>
    <t xml:space="preserve">Trat. Trab. Agropec. </t>
  </si>
  <si>
    <t xml:space="preserve">Vigilância </t>
  </si>
  <si>
    <t xml:space="preserve">Portaria </t>
  </si>
  <si>
    <t xml:space="preserve">Motorista </t>
  </si>
  <si>
    <t>Abastecimento e manutenção frota</t>
  </si>
  <si>
    <t>-</t>
  </si>
  <si>
    <t xml:space="preserve">Energia Elétrica </t>
  </si>
  <si>
    <t xml:space="preserve">Água </t>
  </si>
  <si>
    <t xml:space="preserve">Telefone </t>
  </si>
  <si>
    <t xml:space="preserve">Impressoras </t>
  </si>
  <si>
    <t>RU</t>
  </si>
  <si>
    <t>Limpeza</t>
  </si>
  <si>
    <t>Manutenção Predial</t>
  </si>
  <si>
    <t>Vigilância</t>
  </si>
  <si>
    <t>Portaria</t>
  </si>
  <si>
    <t>Motorista</t>
  </si>
  <si>
    <t>Energia Elétrica</t>
  </si>
  <si>
    <t>Água</t>
  </si>
  <si>
    <t>Telefone</t>
  </si>
  <si>
    <t>Impressora</t>
  </si>
  <si>
    <t>Tratorista e/ou outros</t>
  </si>
  <si>
    <t>Energia Elétrica (Campus e Fazenda Escola)</t>
  </si>
  <si>
    <t>Água (Campus e Fazenda Escola)</t>
  </si>
  <si>
    <t>Combustíveis</t>
  </si>
  <si>
    <t>Manutenção de veículos e máq. agrícolas</t>
  </si>
  <si>
    <t>Viagens terceirizadas intermunicipais</t>
  </si>
  <si>
    <t>Manutenção</t>
  </si>
  <si>
    <t>Manutenção Equipamentos TI</t>
  </si>
  <si>
    <t>Correios</t>
  </si>
  <si>
    <t>Manutenção Prev. E Corretiva Elevador</t>
  </si>
  <si>
    <t>Combustível/Abastecimento Veículos</t>
  </si>
  <si>
    <t>Manutenção Veículos</t>
  </si>
  <si>
    <t>Aluguel Prédio Administrativo</t>
  </si>
  <si>
    <t>Serviço Transporte de Mudanças</t>
  </si>
  <si>
    <t>Manutenção do Elevador</t>
  </si>
  <si>
    <t>Limpeza do Reservatório</t>
  </si>
  <si>
    <t>Recarga de extintores</t>
  </si>
  <si>
    <t>Manutenção de ar condicionado</t>
  </si>
  <si>
    <t>Não informaram valores</t>
  </si>
  <si>
    <t>Manutenção Veicular</t>
  </si>
  <si>
    <t>Combustível</t>
  </si>
  <si>
    <t>Trabalhador Agropecuário</t>
  </si>
  <si>
    <t>Energia Elétrica – Campus</t>
  </si>
  <si>
    <t>Energia Elétrica – Sede Adm.</t>
  </si>
  <si>
    <t>Tratorista e agropecuários</t>
  </si>
  <si>
    <t>Elevadores</t>
  </si>
  <si>
    <t>Internet</t>
  </si>
  <si>
    <t>Manutenção de Hardware</t>
  </si>
  <si>
    <t>Investimento em Obras na Unidade</t>
  </si>
  <si>
    <t xml:space="preserve">44.90.51 Função: Registra o valor da realização das despesas com obras em andamento, benfeitorias e instalações que sejam incorporáveis ao imóvel. </t>
  </si>
  <si>
    <t>Aquisição de Equipamento e Material Permanente</t>
  </si>
  <si>
    <t xml:space="preserve">44.90.52 Função: registra valor das despesas realizadas com aquisição de equipamentos e materiais que, em razão da utilização, não percam a identidade física e constituam meio para a produção de outros bens ou serviços. </t>
  </si>
  <si>
    <t>Soma das Despesas Declaradas</t>
  </si>
  <si>
    <t>(*)</t>
  </si>
  <si>
    <t>(*) Podem haver outros subelementos de despesas declarados pelos campi.</t>
  </si>
  <si>
    <t>Valores Captados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</si>
</sst>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-416]\ #,##0.00;[RED]\-[$R$-416]\ #,##0.00"/>
  </numFmts>
  <fonts count="12">
    <font>
      <sz val="10.0"/>
      <color rgb="FF000000"/>
      <name val="Arial"/>
      <scheme val="minor"/>
    </font>
    <font>
      <b/>
      <sz val="10.0"/>
      <color rgb="FF000000"/>
      <name val="Arial"/>
    </font>
    <font>
      <sz val="10.0"/>
      <color rgb="FF000000"/>
      <name val="Arial"/>
    </font>
    <font>
      <sz val="10.0"/>
      <color rgb="FF000000"/>
      <name val="Calibri"/>
    </font>
    <font>
      <sz val="10.0"/>
      <color rgb="FF000000"/>
      <name val="Times New Roman"/>
    </font>
    <font>
      <b/>
      <sz val="12.0"/>
      <color rgb="FF000000"/>
      <name val="Times New Roman"/>
    </font>
    <font>
      <sz val="12.0"/>
      <color rgb="FF000000"/>
      <name val="Times New Roman"/>
    </font>
    <font>
      <b/>
      <sz val="11.0"/>
      <color rgb="FF000000"/>
      <name val="Times New Roman"/>
    </font>
    <font>
      <color theme="1"/>
      <name val="Arial"/>
      <scheme val="minor"/>
    </font>
    <font>
      <b/>
      <sz val="10.0"/>
      <color theme="1"/>
      <name val="Arial"/>
    </font>
    <font>
      <sz val="11.0"/>
      <color rgb="FF000000"/>
      <name val="Calibri"/>
    </font>
    <font>
      <b/>
      <sz val="10.0"/>
      <color rgb="FF000000"/>
      <name val="Times New Roman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top" wrapText="1"/>
    </xf>
    <xf borderId="0" fillId="0" fontId="3" numFmtId="0" xfId="0" applyAlignment="1" applyFont="1">
      <alignment shrinkToFit="0" vertical="bottom" wrapText="0"/>
    </xf>
    <xf borderId="0" fillId="0" fontId="4" numFmtId="164" xfId="0" applyAlignment="1" applyFont="1" applyNumberForma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left" shrinkToFit="0" vertical="top" wrapText="1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left" shrinkToFit="0" vertical="bottom" wrapText="0"/>
    </xf>
    <xf borderId="0" fillId="0" fontId="4" numFmtId="164" xfId="0" applyAlignment="1" applyFont="1" applyNumberFormat="1">
      <alignment horizontal="right" shrinkToFit="0" vertical="bottom" wrapText="0"/>
    </xf>
    <xf borderId="0" fillId="0" fontId="2" numFmtId="0" xfId="0" applyAlignment="1" applyFont="1">
      <alignment horizontal="left" shrinkToFit="0" vertical="top" wrapText="1"/>
    </xf>
    <xf borderId="0" fillId="0" fontId="1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center" shrinkToFit="0" vertical="bottom" wrapText="1"/>
    </xf>
    <xf borderId="0" fillId="0" fontId="8" numFmtId="0" xfId="0" applyFont="1"/>
    <xf borderId="0" fillId="0" fontId="9" numFmtId="0" xfId="0" applyAlignment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0" fillId="0" fontId="11" numFmtId="0" xfId="0" applyAlignment="1" applyFont="1">
      <alignment shrinkToFit="0" vertical="bottom" wrapText="0"/>
    </xf>
    <xf borderId="0" fillId="0" fontId="2" numFmtId="16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Orçamento'!$C$4:$F$4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Orçamento'!$C$5:$F$5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Orçamento'!$C$6:$F$6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Orçamento'!$C$7:$F$7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Orçamento'!$C$8:$F$8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Orçamento'!$C$9:$F$9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Orçamento'!$C$10:$F$10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Orçamento'!$C$11:$F$11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Orçamento'!$C$12:$F$12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Orçamento'!$C$3:$F$3</c:f>
            </c:strRef>
          </c:cat>
          <c:val>
            <c:numRef>
              <c:f>'Total A+B Orçamento'!$C$13:$F$13</c:f>
              <c:numCache/>
            </c:numRef>
          </c:val>
        </c:ser>
        <c:axId val="377163175"/>
        <c:axId val="1538887262"/>
      </c:barChart>
      <c:catAx>
        <c:axId val="3771631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538887262"/>
      </c:catAx>
      <c:valAx>
        <c:axId val="15388872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[$R$-416]\ #,##0.00;[RED]\-[$R$-416]\ #,##0.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377163175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26014319809069"/>
          <c:y val="0.0624452234881683"/>
          <c:w val="0.787763072249946"/>
          <c:h val="0.498904469763365"/>
        </c:manualLayout>
      </c:layout>
      <c:barChart>
        <c:barDir val="col"/>
        <c:ser>
          <c:idx val="0"/>
          <c:order val="0"/>
          <c:tx>
            <c:v>2018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Materia'!$B$4:$B$13</c:f>
            </c:strRef>
          </c:cat>
          <c:val>
            <c:numRef>
              <c:f>'Gastos com Aquisição de Materia'!$C$4:$C$13</c:f>
              <c:numCache/>
            </c:numRef>
          </c:val>
        </c:ser>
        <c:ser>
          <c:idx val="1"/>
          <c:order val="1"/>
          <c:tx>
            <c:v>2019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Materia'!$B$4:$B$13</c:f>
            </c:strRef>
          </c:cat>
          <c:val>
            <c:numRef>
              <c:f>'Gastos com Aquisição de Materia'!$D$4:$D$13</c:f>
              <c:numCache/>
            </c:numRef>
          </c:val>
        </c:ser>
        <c:ser>
          <c:idx val="2"/>
          <c:order val="2"/>
          <c:tx>
            <c:v>2020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Materia'!$B$4:$B$13</c:f>
            </c:strRef>
          </c:cat>
          <c:val>
            <c:numRef>
              <c:f>'Gastos com Aquisição de Materia'!$E$4:$E$13</c:f>
              <c:numCache/>
            </c:numRef>
          </c:val>
        </c:ser>
        <c:ser>
          <c:idx val="3"/>
          <c:order val="3"/>
          <c:tx>
            <c:v>2021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Materia'!$B$4:$B$13</c:f>
            </c:strRef>
          </c:cat>
          <c:val>
            <c:numRef>
              <c:f>'Gastos com Aquisição de Materia'!$F$4:$F$13</c:f>
              <c:numCache/>
            </c:numRef>
          </c:val>
        </c:ser>
        <c:axId val="769575105"/>
        <c:axId val="1670148795"/>
      </c:barChart>
      <c:catAx>
        <c:axId val="7695751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670148795"/>
      </c:catAx>
      <c:valAx>
        <c:axId val="167014879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[$R$-416]\ #,##0.00;[RED]\-[$R$-416]\ #,##0.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769575105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48510519826592"/>
          <c:y val="0.142202453160803"/>
          <c:w val="0.574076283657479"/>
          <c:h val="0.719773554387384"/>
        </c:manualLayout>
      </c:layout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despesas'!$C$3:$F$3</c:f>
            </c:strRef>
          </c:cat>
          <c:val>
            <c:numRef>
              <c:f>'Gastos com Passagens e despesas'!$C$4:$F$4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despesas'!$C$3:$F$3</c:f>
            </c:strRef>
          </c:cat>
          <c:val>
            <c:numRef>
              <c:f>'Gastos com Passagens e despesas'!$C$5:$F$5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despesas'!$C$3:$F$3</c:f>
            </c:strRef>
          </c:cat>
          <c:val>
            <c:numRef>
              <c:f>'Gastos com Passagens e despesas'!$C$6:$F$6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despesas'!$C$3:$F$3</c:f>
            </c:strRef>
          </c:cat>
          <c:val>
            <c:numRef>
              <c:f>'Gastos com Passagens e despesas'!$C$7:$F$7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despesas'!$C$3:$F$3</c:f>
            </c:strRef>
          </c:cat>
          <c:val>
            <c:numRef>
              <c:f>'Gastos com Passagens e despesas'!$C$8:$F$8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despesas'!$C$3:$F$3</c:f>
            </c:strRef>
          </c:cat>
          <c:val>
            <c:numRef>
              <c:f>'Gastos com Passagens e despesas'!$C$9:$F$9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despesas'!$C$3:$F$3</c:f>
            </c:strRef>
          </c:cat>
          <c:val>
            <c:numRef>
              <c:f>'Gastos com Passagens e despesas'!$C$10:$F$10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despesas'!$C$3:$F$3</c:f>
            </c:strRef>
          </c:cat>
          <c:val>
            <c:numRef>
              <c:f>'Gastos com Passagens e despesas'!$C$11:$F$11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despesas'!$C$3:$F$3</c:f>
            </c:strRef>
          </c:cat>
          <c:val>
            <c:numRef>
              <c:f>'Gastos com Passagens e despesas'!$C$12:$F$12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despesas'!$C$3:$F$3</c:f>
            </c:strRef>
          </c:cat>
          <c:val>
            <c:numRef>
              <c:f>'Gastos com Passagens e despesas'!$C$13:$F$13</c:f>
              <c:numCache/>
            </c:numRef>
          </c:val>
        </c:ser>
        <c:axId val="274945595"/>
        <c:axId val="933958418"/>
      </c:barChart>
      <c:catAx>
        <c:axId val="2749455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933958418"/>
      </c:catAx>
      <c:valAx>
        <c:axId val="9339584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[$R$-416]\ #,##0.00;[RED]\-[$R$-416]\ #,##0.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274945595"/>
      </c:valAx>
    </c:plotArea>
    <c:legend>
      <c:legendPos val="r"/>
      <c:layout>
        <c:manualLayout>
          <c:xMode val="edge"/>
          <c:yMode val="edge"/>
          <c:x val="0.73722308395975"/>
          <c:y val="0.135328211349238"/>
        </c:manualLayout>
      </c:layout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29125070840054"/>
          <c:y val="0.0597614003790835"/>
          <c:w val="0.786956711277737"/>
          <c:h val="0.490690154978258"/>
        </c:manualLayout>
      </c:layout>
      <c:barChart>
        <c:barDir val="col"/>
        <c:ser>
          <c:idx val="0"/>
          <c:order val="0"/>
          <c:tx>
            <c:v>2018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despesas'!$B$4:$B$13</c:f>
            </c:strRef>
          </c:cat>
          <c:val>
            <c:numRef>
              <c:f>'Gastos com Passagens e despesas'!$C$4:$C$13</c:f>
              <c:numCache/>
            </c:numRef>
          </c:val>
        </c:ser>
        <c:ser>
          <c:idx val="1"/>
          <c:order val="1"/>
          <c:tx>
            <c:v>2019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despesas'!$B$4:$B$13</c:f>
            </c:strRef>
          </c:cat>
          <c:val>
            <c:numRef>
              <c:f>'Gastos com Passagens e despesas'!$D$4:$D$13</c:f>
              <c:numCache/>
            </c:numRef>
          </c:val>
        </c:ser>
        <c:ser>
          <c:idx val="2"/>
          <c:order val="2"/>
          <c:tx>
            <c:v>2020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despesas'!$B$4:$B$13</c:f>
            </c:strRef>
          </c:cat>
          <c:val>
            <c:numRef>
              <c:f>'Gastos com Passagens e despesas'!$E$4:$E$13</c:f>
              <c:numCache/>
            </c:numRef>
          </c:val>
        </c:ser>
        <c:ser>
          <c:idx val="3"/>
          <c:order val="3"/>
          <c:tx>
            <c:v>2021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'Gastos com Passagens e despesas'!$B$4:$B$13</c:f>
            </c:strRef>
          </c:cat>
          <c:val>
            <c:numRef>
              <c:f>'Gastos com Passagens e despesas'!$F$4:$F$13</c:f>
              <c:numCache/>
            </c:numRef>
          </c:val>
        </c:ser>
        <c:axId val="1827366594"/>
        <c:axId val="703053298"/>
      </c:barChart>
      <c:catAx>
        <c:axId val="18273665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703053298"/>
      </c:catAx>
      <c:valAx>
        <c:axId val="7030532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[$R$-416]\ #,##0.00;[RED]\-[$R$-416]\ #,##0.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827366594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terceiro'!$C$3:$F$3</c:f>
            </c:strRef>
          </c:cat>
          <c:val>
            <c:numRef>
              <c:f>'Gastos com Serviços de terceiro'!$C$4:$F$4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terceiro'!$C$3:$F$3</c:f>
            </c:strRef>
          </c:cat>
          <c:val>
            <c:numRef>
              <c:f>'Gastos com Serviços de terceiro'!$C$5:$F$5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terceiro'!$C$3:$F$3</c:f>
            </c:strRef>
          </c:cat>
          <c:val>
            <c:numRef>
              <c:f>'Gastos com Serviços de terceiro'!$C$6:$F$6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terceiro'!$C$3:$F$3</c:f>
            </c:strRef>
          </c:cat>
          <c:val>
            <c:numRef>
              <c:f>'Gastos com Serviços de terceiro'!$C$7:$F$7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terceiro'!$C$3:$F$3</c:f>
            </c:strRef>
          </c:cat>
          <c:val>
            <c:numRef>
              <c:f>'Gastos com Serviços de terceiro'!$C$8:$F$8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terceiro'!$C$3:$F$3</c:f>
            </c:strRef>
          </c:cat>
          <c:val>
            <c:numRef>
              <c:f>'Gastos com Serviços de terceiro'!$C$9:$F$9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terceiro'!$C$3:$F$3</c:f>
            </c:strRef>
          </c:cat>
          <c:val>
            <c:numRef>
              <c:f>'Gastos com Serviços de terceiro'!$C$10:$F$10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terceiro'!$C$3:$F$3</c:f>
            </c:strRef>
          </c:cat>
          <c:val>
            <c:numRef>
              <c:f>'Gastos com Serviços de terceiro'!$C$11:$F$11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terceiro'!$C$3:$F$3</c:f>
            </c:strRef>
          </c:cat>
          <c:val>
            <c:numRef>
              <c:f>'Gastos com Serviços de terceiro'!$C$12:$F$12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terceiro'!$C$3:$F$3</c:f>
            </c:strRef>
          </c:cat>
          <c:val>
            <c:numRef>
              <c:f>'Gastos com Serviços de terceiro'!$C$13:$F$13</c:f>
              <c:numCache/>
            </c:numRef>
          </c:val>
        </c:ser>
        <c:axId val="1095205238"/>
        <c:axId val="124706189"/>
      </c:barChart>
      <c:catAx>
        <c:axId val="10952052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24706189"/>
      </c:catAx>
      <c:valAx>
        <c:axId val="1247061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[$R$-416]\ #,##0.00;[RED]\-[$R$-416]\ #,##0.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095205238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29043255913062"/>
          <c:y val="0.0696844687256104"/>
          <c:w val="0.787129767739186"/>
          <c:h val="0.490690154978258"/>
        </c:manualLayout>
      </c:layout>
      <c:barChart>
        <c:barDir val="col"/>
        <c:ser>
          <c:idx val="0"/>
          <c:order val="0"/>
          <c:tx>
            <c:v>2018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terceiro'!$B$4:$B$13</c:f>
            </c:strRef>
          </c:cat>
          <c:val>
            <c:numRef>
              <c:f>'Gastos com Serviços de terceiro'!$C$4:$C$13</c:f>
              <c:numCache/>
            </c:numRef>
          </c:val>
        </c:ser>
        <c:ser>
          <c:idx val="1"/>
          <c:order val="1"/>
          <c:tx>
            <c:v>2019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terceiro'!$B$4:$B$13</c:f>
            </c:strRef>
          </c:cat>
          <c:val>
            <c:numRef>
              <c:f>'Gastos com Serviços de terceiro'!$D$4:$D$13</c:f>
              <c:numCache/>
            </c:numRef>
          </c:val>
        </c:ser>
        <c:ser>
          <c:idx val="2"/>
          <c:order val="2"/>
          <c:tx>
            <c:v>2020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terceiro'!$B$4:$B$13</c:f>
            </c:strRef>
          </c:cat>
          <c:val>
            <c:numRef>
              <c:f>'Gastos com Serviços de terceiro'!$E$4:$E$13</c:f>
              <c:numCache/>
            </c:numRef>
          </c:val>
        </c:ser>
        <c:ser>
          <c:idx val="3"/>
          <c:order val="3"/>
          <c:tx>
            <c:v>2021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'Gastos com Serviços de terceiro'!$B$4:$B$13</c:f>
            </c:strRef>
          </c:cat>
          <c:val>
            <c:numRef>
              <c:f>'Gastos com Serviços de terceiro'!$F$4:$F$13</c:f>
              <c:numCache/>
            </c:numRef>
          </c:val>
        </c:ser>
        <c:axId val="685462146"/>
        <c:axId val="241124423"/>
      </c:barChart>
      <c:catAx>
        <c:axId val="6854621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241124423"/>
      </c:catAx>
      <c:valAx>
        <c:axId val="2411244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[$R$-416]\ #,##0.00;[RED]\-[$R$-416]\ #,##0.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685462146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'Página1'!$C$3:$F$3</c:f>
            </c:strRef>
          </c:cat>
          <c:val>
            <c:numRef>
              <c:f>'Página1'!$C$4:$F$4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'Página1'!$C$3:$F$3</c:f>
            </c:strRef>
          </c:cat>
          <c:val>
            <c:numRef>
              <c:f>'Página1'!$C$5:$F$5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'Página1'!$C$3:$F$3</c:f>
            </c:strRef>
          </c:cat>
          <c:val>
            <c:numRef>
              <c:f>'Página1'!$C$6:$F$6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'Página1'!$C$3:$F$3</c:f>
            </c:strRef>
          </c:cat>
          <c:val>
            <c:numRef>
              <c:f>'Página1'!$C$7:$F$7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'Página1'!$C$3:$F$3</c:f>
            </c:strRef>
          </c:cat>
          <c:val>
            <c:numRef>
              <c:f>'Página1'!$C$8:$F$8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'Página1'!$C$3:$F$3</c:f>
            </c:strRef>
          </c:cat>
          <c:val>
            <c:numRef>
              <c:f>'Página1'!$C$9:$F$9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'Página1'!$C$3:$F$3</c:f>
            </c:strRef>
          </c:cat>
          <c:val>
            <c:numRef>
              <c:f>'Página1'!$C$10:$F$10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'Página1'!$C$3:$F$3</c:f>
            </c:strRef>
          </c:cat>
          <c:val>
            <c:numRef>
              <c:f>'Página1'!$C$11:$F$11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'Página1'!$C$3:$F$3</c:f>
            </c:strRef>
          </c:cat>
          <c:val>
            <c:numRef>
              <c:f>'Página1'!$C$12:$F$12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'Página1'!$C$3:$F$3</c:f>
            </c:strRef>
          </c:cat>
          <c:val>
            <c:numRef>
              <c:f>'Página1'!$C$13:$F$13</c:f>
              <c:numCache/>
            </c:numRef>
          </c:val>
        </c:ser>
        <c:axId val="891658823"/>
        <c:axId val="951098929"/>
      </c:barChart>
      <c:catAx>
        <c:axId val="8916588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951098929"/>
      </c:catAx>
      <c:valAx>
        <c:axId val="95109892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[$R$-416]\ #,##0.00;[RED]\-[$R$-416]\ #,##0.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891658823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2018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'Página1'!$B$4:$B$13</c:f>
            </c:strRef>
          </c:cat>
          <c:val>
            <c:numRef>
              <c:f>'Página1'!$C$4:$C$13</c:f>
              <c:numCache/>
            </c:numRef>
          </c:val>
        </c:ser>
        <c:ser>
          <c:idx val="1"/>
          <c:order val="1"/>
          <c:tx>
            <c:v>2019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'Página1'!$B$4:$B$13</c:f>
            </c:strRef>
          </c:cat>
          <c:val>
            <c:numRef>
              <c:f>'Página1'!$D$4:$D$13</c:f>
              <c:numCache/>
            </c:numRef>
          </c:val>
        </c:ser>
        <c:ser>
          <c:idx val="2"/>
          <c:order val="2"/>
          <c:tx>
            <c:v>2020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'Página1'!$B$4:$B$13</c:f>
            </c:strRef>
          </c:cat>
          <c:val>
            <c:numRef>
              <c:f>'Página1'!$E$4:$E$13</c:f>
              <c:numCache/>
            </c:numRef>
          </c:val>
        </c:ser>
        <c:ser>
          <c:idx val="3"/>
          <c:order val="3"/>
          <c:tx>
            <c:v>2021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'Página1'!$B$4:$B$13</c:f>
            </c:strRef>
          </c:cat>
          <c:val>
            <c:numRef>
              <c:f>'Página1'!$F$4:$F$13</c:f>
              <c:numCache/>
            </c:numRef>
          </c:val>
        </c:ser>
        <c:axId val="947747989"/>
        <c:axId val="1099555763"/>
      </c:barChart>
      <c:catAx>
        <c:axId val="9477479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099555763"/>
      </c:catAx>
      <c:valAx>
        <c:axId val="10995557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[$R$-416]\ #,##0.00;[RED]\-[$R$-416]\ #,##0.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947747989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2018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Unidad'!$B$4:$B$13</c:f>
            </c:strRef>
          </c:cat>
          <c:val>
            <c:numRef>
              <c:f>'Investimento em Obras na Unidad'!$C$4:$C$13</c:f>
              <c:numCache/>
            </c:numRef>
          </c:val>
        </c:ser>
        <c:ser>
          <c:idx val="1"/>
          <c:order val="1"/>
          <c:tx>
            <c:v>2019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Unidad'!$B$4:$B$13</c:f>
            </c:strRef>
          </c:cat>
          <c:val>
            <c:numRef>
              <c:f>'Investimento em Obras na Unidad'!$D$4:$D$13</c:f>
              <c:numCache/>
            </c:numRef>
          </c:val>
        </c:ser>
        <c:ser>
          <c:idx val="2"/>
          <c:order val="2"/>
          <c:tx>
            <c:v>2020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Unidad'!$B$4:$B$13</c:f>
            </c:strRef>
          </c:cat>
          <c:val>
            <c:numRef>
              <c:f>'Investimento em Obras na Unidad'!$E$4:$E$13</c:f>
              <c:numCache/>
            </c:numRef>
          </c:val>
        </c:ser>
        <c:ser>
          <c:idx val="3"/>
          <c:order val="3"/>
          <c:tx>
            <c:v>2021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Unidad'!$B$4:$B$13</c:f>
            </c:strRef>
          </c:cat>
          <c:val>
            <c:numRef>
              <c:f>'Investimento em Obras na Unidad'!$F$4:$F$13</c:f>
              <c:numCache/>
            </c:numRef>
          </c:val>
        </c:ser>
        <c:axId val="299428209"/>
        <c:axId val="62882679"/>
      </c:barChart>
      <c:catAx>
        <c:axId val="29942820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62882679"/>
      </c:catAx>
      <c:valAx>
        <c:axId val="6288267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[$R$-416]\ #,##0.00;[RED]\-[$R$-416]\ #,##0.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299428209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40222686151705"/>
          <c:y val="0.0466049726836883"/>
          <c:w val="0.774704244954767"/>
          <c:h val="0.490578659828297"/>
        </c:manualLayout>
      </c:layout>
      <c:barChart>
        <c:barDir val="col"/>
        <c:ser>
          <c:idx val="0"/>
          <c:order val="0"/>
          <c:tx>
            <c:v>2018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Unidad'!$B$4:$B$13</c:f>
            </c:strRef>
          </c:cat>
          <c:val>
            <c:numRef>
              <c:f>'Investimento em Obras na Unidad'!$C$4:$C$13</c:f>
              <c:numCache/>
            </c:numRef>
          </c:val>
        </c:ser>
        <c:ser>
          <c:idx val="1"/>
          <c:order val="1"/>
          <c:tx>
            <c:v>2019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Unidad'!$B$4:$B$13</c:f>
            </c:strRef>
          </c:cat>
          <c:val>
            <c:numRef>
              <c:f>'Investimento em Obras na Unidad'!$D$4:$D$13</c:f>
              <c:numCache/>
            </c:numRef>
          </c:val>
        </c:ser>
        <c:ser>
          <c:idx val="2"/>
          <c:order val="2"/>
          <c:tx>
            <c:v>2020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Unidad'!$B$4:$B$13</c:f>
            </c:strRef>
          </c:cat>
          <c:val>
            <c:numRef>
              <c:f>'Investimento em Obras na Unidad'!$E$4:$E$13</c:f>
              <c:numCache/>
            </c:numRef>
          </c:val>
        </c:ser>
        <c:ser>
          <c:idx val="3"/>
          <c:order val="3"/>
          <c:tx>
            <c:v>2021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'Investimento em Obras na Unidad'!$B$4:$B$13</c:f>
            </c:strRef>
          </c:cat>
          <c:val>
            <c:numRef>
              <c:f>'Investimento em Obras na Unidad'!$F$4:$F$13</c:f>
              <c:numCache/>
            </c:numRef>
          </c:val>
        </c:ser>
        <c:axId val="1173527326"/>
        <c:axId val="1432046752"/>
      </c:barChart>
      <c:catAx>
        <c:axId val="11735273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432046752"/>
      </c:catAx>
      <c:valAx>
        <c:axId val="14320467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[$R$-416]\ #,##0.00;[RED]\-[$R$-416]\ #,##0.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173527326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1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Mate'!$C$3:$F$3</c:f>
            </c:strRef>
          </c:cat>
          <c:val>
            <c:numRef>
              <c:f>'Aquisição de Equipamento e Mate'!$C$4:$F$4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Mate'!$C$3:$F$3</c:f>
            </c:strRef>
          </c:cat>
          <c:val>
            <c:numRef>
              <c:f>'Aquisição de Equipamento e Mate'!$C$5:$F$5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Mate'!$C$3:$F$3</c:f>
            </c:strRef>
          </c:cat>
          <c:val>
            <c:numRef>
              <c:f>'Aquisição de Equipamento e Mate'!$C$6:$F$6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Mate'!$C$3:$F$3</c:f>
            </c:strRef>
          </c:cat>
          <c:val>
            <c:numRef>
              <c:f>'Aquisição de Equipamento e Mate'!$C$7:$F$7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Mate'!$C$3:$F$3</c:f>
            </c:strRef>
          </c:cat>
          <c:val>
            <c:numRef>
              <c:f>'Aquisição de Equipamento e Mate'!$C$8:$F$8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Mate'!$C$3:$F$3</c:f>
            </c:strRef>
          </c:cat>
          <c:val>
            <c:numRef>
              <c:f>'Aquisição de Equipamento e Mate'!$C$9:$F$9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Mate'!$C$3:$F$3</c:f>
            </c:strRef>
          </c:cat>
          <c:val>
            <c:numRef>
              <c:f>'Aquisição de Equipamento e Mate'!$C$10:$F$10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Mate'!$C$3:$F$3</c:f>
            </c:strRef>
          </c:cat>
          <c:val>
            <c:numRef>
              <c:f>'Aquisição de Equipamento e Mate'!$C$11:$F$11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Mate'!$C$3:$F$3</c:f>
            </c:strRef>
          </c:cat>
          <c:val>
            <c:numRef>
              <c:f>'Aquisição de Equipamento e Mate'!$C$12:$F$12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Mate'!$C$3:$F$3</c:f>
            </c:strRef>
          </c:cat>
          <c:val>
            <c:numRef>
              <c:f>'Aquisição de Equipamento e Mate'!$C$13:$F$13</c:f>
              <c:numCache/>
            </c:numRef>
          </c:val>
        </c:ser>
        <c:axId val="1921237582"/>
        <c:axId val="972773606"/>
      </c:barChart>
      <c:catAx>
        <c:axId val="19212375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972773606"/>
      </c:catAx>
      <c:valAx>
        <c:axId val="9727736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921237582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Orçamento'!$C$41:$F$41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Orçamento'!$C$42:$F$42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Orçamento'!$C$43:$F$43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Orçamento'!$C$44:$F$44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Orçamento'!$C$45:$F$45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Orçamento'!$C$46:$F$46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Orçamento'!$C$47:$F$47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Orçamento'!$C$48:$F$48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Orçamento'!$C$49:$F$49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Orçamento'!$C$40:$F$40</c:f>
            </c:strRef>
          </c:cat>
          <c:val>
            <c:numRef>
              <c:f>'Total A+B Orçamento'!$C$50:$F$50</c:f>
              <c:numCache/>
            </c:numRef>
          </c:val>
        </c:ser>
        <c:axId val="757711837"/>
        <c:axId val="1097036528"/>
      </c:barChart>
      <c:catAx>
        <c:axId val="7577118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097036528"/>
      </c:catAx>
      <c:valAx>
        <c:axId val="10970365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[$R$-416]\ #,##0.00;[RED]\-[$R$-416]\ #,##0.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757711837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792475833841331"/>
          <c:y val="0.0751552118505609"/>
          <c:w val="0.835539493163807"/>
          <c:h val="0.501579348654831"/>
        </c:manualLayout>
      </c:layout>
      <c:barChart>
        <c:barDir val="col"/>
        <c:ser>
          <c:idx val="0"/>
          <c:order val="0"/>
          <c:tx>
            <c:v>2018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Mate'!$B$4:$B$13</c:f>
            </c:strRef>
          </c:cat>
          <c:val>
            <c:numRef>
              <c:f>'Aquisição de Equipamento e Mate'!$C$4:$C$13</c:f>
              <c:numCache/>
            </c:numRef>
          </c:val>
        </c:ser>
        <c:ser>
          <c:idx val="1"/>
          <c:order val="1"/>
          <c:tx>
            <c:v>2019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Mate'!$B$4:$B$13</c:f>
            </c:strRef>
          </c:cat>
          <c:val>
            <c:numRef>
              <c:f>'Aquisição de Equipamento e Mate'!$D$4:$D$13</c:f>
              <c:numCache/>
            </c:numRef>
          </c:val>
        </c:ser>
        <c:ser>
          <c:idx val="2"/>
          <c:order val="2"/>
          <c:tx>
            <c:v>2020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Mate'!$B$4:$B$13</c:f>
            </c:strRef>
          </c:cat>
          <c:val>
            <c:numRef>
              <c:f>'Aquisição de Equipamento e Mate'!$E$4:$E$13</c:f>
              <c:numCache/>
            </c:numRef>
          </c:val>
        </c:ser>
        <c:ser>
          <c:idx val="3"/>
          <c:order val="3"/>
          <c:tx>
            <c:v>2021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'Aquisição de Equipamento e Mate'!$B$4:$B$13</c:f>
            </c:strRef>
          </c:cat>
          <c:val>
            <c:numRef>
              <c:f>'Aquisição de Equipamento e Mate'!$F$4:$F$13</c:f>
              <c:numCache/>
            </c:numRef>
          </c:val>
        </c:ser>
        <c:axId val="2127345329"/>
        <c:axId val="1942265331"/>
      </c:barChart>
      <c:catAx>
        <c:axId val="21273453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942265331"/>
      </c:catAx>
      <c:valAx>
        <c:axId val="19422653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2127345329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'Soma das Despesas Declaradas'!$C$3:$F$3</c:f>
            </c:strRef>
          </c:cat>
          <c:val>
            <c:numRef>
              <c:f>'Soma das Despesas Declaradas'!$C$4:$F$4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'Soma das Despesas Declaradas'!$C$3:$F$3</c:f>
            </c:strRef>
          </c:cat>
          <c:val>
            <c:numRef>
              <c:f>'Soma das Despesas Declaradas'!$C$5:$F$5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'Soma das Despesas Declaradas'!$C$3:$F$3</c:f>
            </c:strRef>
          </c:cat>
          <c:val>
            <c:numRef>
              <c:f>'Soma das Despesas Declaradas'!$C$6:$F$6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'Soma das Despesas Declaradas'!$C$3:$F$3</c:f>
            </c:strRef>
          </c:cat>
          <c:val>
            <c:numRef>
              <c:f>'Soma das Despesas Declaradas'!$C$7:$F$7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'Soma das Despesas Declaradas'!$C$3:$F$3</c:f>
            </c:strRef>
          </c:cat>
          <c:val>
            <c:numRef>
              <c:f>'Soma das Despesas Declaradas'!$C$8:$F$8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'Soma das Despesas Declaradas'!$C$3:$F$3</c:f>
            </c:strRef>
          </c:cat>
          <c:val>
            <c:numRef>
              <c:f>'Soma das Despesas Declaradas'!$C$9:$F$9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'Soma das Despesas Declaradas'!$C$3:$F$3</c:f>
            </c:strRef>
          </c:cat>
          <c:val>
            <c:numRef>
              <c:f>'Soma das Despesas Declaradas'!$C$10:$F$10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'Soma das Despesas Declaradas'!$C$3:$F$3</c:f>
            </c:strRef>
          </c:cat>
          <c:val>
            <c:numRef>
              <c:f>'Soma das Despesas Declaradas'!$C$11:$F$11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'Soma das Despesas Declaradas'!$C$3:$F$3</c:f>
            </c:strRef>
          </c:cat>
          <c:val>
            <c:numRef>
              <c:f>'Soma das Despesas Declaradas'!$C$12:$F$12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'Soma das Despesas Declaradas'!$C$3:$F$3</c:f>
            </c:strRef>
          </c:cat>
          <c:val>
            <c:numRef>
              <c:f>'Soma das Despesas Declaradas'!$C$13:$F$13</c:f>
              <c:numCache/>
            </c:numRef>
          </c:val>
        </c:ser>
        <c:axId val="2022088239"/>
        <c:axId val="1794157098"/>
      </c:barChart>
      <c:catAx>
        <c:axId val="20220882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794157098"/>
      </c:catAx>
      <c:valAx>
        <c:axId val="17941570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2022088239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860402333884873"/>
          <c:y val="0.0806107196241725"/>
          <c:w val="0.827484106940695"/>
          <c:h val="0.510570147341448"/>
        </c:manualLayout>
      </c:layout>
      <c:barChart>
        <c:barDir val="col"/>
        <c:ser>
          <c:idx val="0"/>
          <c:order val="0"/>
          <c:tx>
            <c:v>2018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'Soma das Despesas Declaradas'!$B$4:$B$13</c:f>
            </c:strRef>
          </c:cat>
          <c:val>
            <c:numRef>
              <c:f>'Soma das Despesas Declaradas'!$C$4:$C$13</c:f>
              <c:numCache/>
            </c:numRef>
          </c:val>
        </c:ser>
        <c:ser>
          <c:idx val="1"/>
          <c:order val="1"/>
          <c:tx>
            <c:v>2019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'Soma das Despesas Declaradas'!$B$4:$B$13</c:f>
            </c:strRef>
          </c:cat>
          <c:val>
            <c:numRef>
              <c:f>'Soma das Despesas Declaradas'!$D$4:$D$13</c:f>
              <c:numCache/>
            </c:numRef>
          </c:val>
        </c:ser>
        <c:ser>
          <c:idx val="2"/>
          <c:order val="2"/>
          <c:tx>
            <c:v>2020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'Soma das Despesas Declaradas'!$B$4:$B$13</c:f>
            </c:strRef>
          </c:cat>
          <c:val>
            <c:numRef>
              <c:f>'Soma das Despesas Declaradas'!$E$4:$E$13</c:f>
              <c:numCache/>
            </c:numRef>
          </c:val>
        </c:ser>
        <c:ser>
          <c:idx val="3"/>
          <c:order val="3"/>
          <c:tx>
            <c:v>2021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'Soma das Despesas Declaradas'!$B$4:$B$13</c:f>
            </c:strRef>
          </c:cat>
          <c:val>
            <c:numRef>
              <c:f>'Soma das Despesas Declaradas'!$F$4:$F$13</c:f>
              <c:numCache/>
            </c:numRef>
          </c:val>
        </c:ser>
        <c:axId val="1026387684"/>
        <c:axId val="1481838769"/>
      </c:barChart>
      <c:catAx>
        <c:axId val="10263876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481838769"/>
      </c:catAx>
      <c:valAx>
        <c:axId val="148183876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026387684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Captados'!$C$3:$E$3</c:f>
            </c:strRef>
          </c:cat>
          <c:val>
            <c:numRef>
              <c:f>'Valores Captados'!$C$4:$E$4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Captados'!$C$3:$E$3</c:f>
            </c:strRef>
          </c:cat>
          <c:val>
            <c:numRef>
              <c:f>'Valores Captados'!$C$5:$E$5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Captados'!$C$3:$E$3</c:f>
            </c:strRef>
          </c:cat>
          <c:val>
            <c:numRef>
              <c:f>'Valores Captados'!$C$6:$E$6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Captados'!$C$3:$E$3</c:f>
            </c:strRef>
          </c:cat>
          <c:val>
            <c:numRef>
              <c:f>'Valores Captados'!$C$7:$E$7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Captados'!$C$3:$E$3</c:f>
            </c:strRef>
          </c:cat>
          <c:val>
            <c:numRef>
              <c:f>'Valores Captados'!$C$8:$E$8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Captados'!$C$3:$E$3</c:f>
            </c:strRef>
          </c:cat>
          <c:val>
            <c:numRef>
              <c:f>'Valores Captados'!$C$9:$E$9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Captados'!$C$3:$E$3</c:f>
            </c:strRef>
          </c:cat>
          <c:val>
            <c:numRef>
              <c:f>'Valores Captados'!$C$10:$E$10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Captados'!$C$3:$E$3</c:f>
            </c:strRef>
          </c:cat>
          <c:val>
            <c:numRef>
              <c:f>'Valores Captados'!$C$11:$E$11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Captados'!$C$3:$E$3</c:f>
            </c:strRef>
          </c:cat>
          <c:val>
            <c:numRef>
              <c:f>'Valores Captados'!$C$12:$E$12</c:f>
              <c:numCache/>
            </c:numRef>
          </c:val>
        </c:ser>
        <c:axId val="1255766323"/>
        <c:axId val="1081397437"/>
      </c:barChart>
      <c:catAx>
        <c:axId val="12557663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081397437"/>
      </c:catAx>
      <c:valAx>
        <c:axId val="108139743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255766323"/>
      </c:valAx>
    </c:plotArea>
    <c:legend>
      <c:legendPos val="r"/>
      <c:layout>
        <c:manualLayout>
          <c:xMode val="edge"/>
          <c:yMode val="edge"/>
          <c:x val="0.798210306907209"/>
          <c:y val="0.125722543352601"/>
        </c:manualLayout>
      </c:layout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2019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Captados'!$B$4:$B$12</c:f>
            </c:strRef>
          </c:cat>
          <c:val>
            <c:numRef>
              <c:f>'Valores Captados'!$C$4:$C$12</c:f>
              <c:numCache/>
            </c:numRef>
          </c:val>
        </c:ser>
        <c:ser>
          <c:idx val="1"/>
          <c:order val="1"/>
          <c:tx>
            <c:v>2020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Captados'!$B$4:$B$12</c:f>
            </c:strRef>
          </c:cat>
          <c:val>
            <c:numRef>
              <c:f>'Valores Captados'!$D$4:$D$12</c:f>
              <c:numCache/>
            </c:numRef>
          </c:val>
        </c:ser>
        <c:ser>
          <c:idx val="2"/>
          <c:order val="2"/>
          <c:tx>
            <c:v>2021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'Valores Captados'!$B$4:$B$12</c:f>
            </c:strRef>
          </c:cat>
          <c:val>
            <c:numRef>
              <c:f>'Valores Captados'!$E$4:$E$12</c:f>
              <c:numCache/>
            </c:numRef>
          </c:val>
        </c:ser>
        <c:axId val="729113007"/>
        <c:axId val="1300098028"/>
      </c:barChart>
      <c:catAx>
        <c:axId val="7291130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300098028"/>
      </c:catAx>
      <c:valAx>
        <c:axId val="13000980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729113007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Orçamento'!$C$56:$F$56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Orçamento'!$C$57:$F$57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Orçamento'!$C$58:$F$58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Orçamento'!$C$59:$F$59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Orçamento'!$C$60:$F$60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Orçamento'!$C$61:$F$61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Orçamento'!$C$62:$F$62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Orçamento'!$C$63:$F$63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Orçamento'!$C$64:$F$64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Orçamento'!$C$55:$F$55</c:f>
            </c:strRef>
          </c:cat>
          <c:val>
            <c:numRef>
              <c:f>'Total A+B Orçamento'!$C$65:$F$65</c:f>
              <c:numCache/>
            </c:numRef>
          </c:val>
        </c:ser>
        <c:axId val="1092254296"/>
        <c:axId val="1776025382"/>
      </c:barChart>
      <c:catAx>
        <c:axId val="1092254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776025382"/>
      </c:catAx>
      <c:valAx>
        <c:axId val="17760253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[$R$-416]\ #,##0.00;[RED]\-[$R$-416]\ #,##0.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092254296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76465180418295"/>
          <c:y val="0.0365575807787904"/>
          <c:w val="0.711836359457596"/>
          <c:h val="0.704121789560895"/>
        </c:manualLayout>
      </c:layout>
      <c:barChart>
        <c:barDir val="col"/>
        <c:ser>
          <c:idx val="0"/>
          <c:order val="0"/>
          <c:tx>
            <c:v>2018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Orçamento'!$B$4:$B$13</c:f>
            </c:strRef>
          </c:cat>
          <c:val>
            <c:numRef>
              <c:f>'Total A+B Orçamento'!$C$4:$C$13</c:f>
              <c:numCache/>
            </c:numRef>
          </c:val>
        </c:ser>
        <c:ser>
          <c:idx val="1"/>
          <c:order val="1"/>
          <c:tx>
            <c:v>2019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Orçamento'!$B$4:$B$13</c:f>
            </c:strRef>
          </c:cat>
          <c:val>
            <c:numRef>
              <c:f>'Total A+B Orçamento'!$D$4:$D$13</c:f>
              <c:numCache/>
            </c:numRef>
          </c:val>
        </c:ser>
        <c:ser>
          <c:idx val="2"/>
          <c:order val="2"/>
          <c:tx>
            <c:v>2020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Orçamento'!$B$4:$B$13</c:f>
            </c:strRef>
          </c:cat>
          <c:val>
            <c:numRef>
              <c:f>'Total A+B Orçamento'!$E$4:$E$13</c:f>
              <c:numCache/>
            </c:numRef>
          </c:val>
        </c:ser>
        <c:ser>
          <c:idx val="3"/>
          <c:order val="3"/>
          <c:tx>
            <c:v>2021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Orçamento'!$B$4:$B$13</c:f>
            </c:strRef>
          </c:cat>
          <c:val>
            <c:numRef>
              <c:f>'Total A+B Orçamento'!$F$4:$F$13</c:f>
              <c:numCache/>
            </c:numRef>
          </c:val>
        </c:ser>
        <c:axId val="1888342572"/>
        <c:axId val="1989196123"/>
      </c:barChart>
      <c:catAx>
        <c:axId val="18883425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989196123"/>
      </c:catAx>
      <c:valAx>
        <c:axId val="19891961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888342572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54862511260778"/>
          <c:y val="0.105753514220333"/>
          <c:w val="0.711766976963665"/>
          <c:h val="0.49182739457339"/>
        </c:manualLayout>
      </c:layout>
      <c:barChart>
        <c:barDir val="col"/>
        <c:ser>
          <c:idx val="0"/>
          <c:order val="0"/>
          <c:tx>
            <c:v>2018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Orçamento'!$B$41:$B$50</c:f>
            </c:strRef>
          </c:cat>
          <c:val>
            <c:numRef>
              <c:f>'Total A+B Orçamento'!$C$41:$C$50</c:f>
              <c:numCache/>
            </c:numRef>
          </c:val>
        </c:ser>
        <c:ser>
          <c:idx val="1"/>
          <c:order val="1"/>
          <c:tx>
            <c:v>2019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Orçamento'!$B$41:$B$50</c:f>
            </c:strRef>
          </c:cat>
          <c:val>
            <c:numRef>
              <c:f>'Total A+B Orçamento'!$D$41:$D$50</c:f>
              <c:numCache/>
            </c:numRef>
          </c:val>
        </c:ser>
        <c:ser>
          <c:idx val="2"/>
          <c:order val="2"/>
          <c:tx>
            <c:v>2020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Orçamento'!$B$41:$B$50</c:f>
            </c:strRef>
          </c:cat>
          <c:val>
            <c:numRef>
              <c:f>'Total A+B Orçamento'!$E$41:$E$50</c:f>
              <c:numCache/>
            </c:numRef>
          </c:val>
        </c:ser>
        <c:ser>
          <c:idx val="3"/>
          <c:order val="3"/>
          <c:tx>
            <c:v>2021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Orçamento'!$B$41:$B$50</c:f>
            </c:strRef>
          </c:cat>
          <c:val>
            <c:numRef>
              <c:f>'Total A+B Orçamento'!$F$41:$F$50</c:f>
              <c:numCache/>
            </c:numRef>
          </c:val>
        </c:ser>
        <c:axId val="740762666"/>
        <c:axId val="1056862397"/>
      </c:barChart>
      <c:catAx>
        <c:axId val="7407626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056862397"/>
      </c:catAx>
      <c:valAx>
        <c:axId val="105686239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740762666"/>
      </c:valAx>
    </c:plotArea>
    <c:legend>
      <c:legendPos val="r"/>
      <c:layout>
        <c:manualLayout>
          <c:xMode val="edge"/>
          <c:yMode val="edge"/>
          <c:x val="0.926686971815881"/>
          <c:y val="0.182576005230467"/>
        </c:manualLayout>
      </c:layout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7270218637232"/>
          <c:y val="0.0496193226568653"/>
          <c:w val="0.711780938229675"/>
          <c:h val="0.492123917038593"/>
        </c:manualLayout>
      </c:layout>
      <c:barChart>
        <c:barDir val="col"/>
        <c:ser>
          <c:idx val="0"/>
          <c:order val="0"/>
          <c:tx>
            <c:v>2018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Orçamento'!$B$56:$B$65</c:f>
            </c:strRef>
          </c:cat>
          <c:val>
            <c:numRef>
              <c:f>'Total A+B Orçamento'!$C$56:$C$65</c:f>
              <c:numCache/>
            </c:numRef>
          </c:val>
        </c:ser>
        <c:ser>
          <c:idx val="1"/>
          <c:order val="1"/>
          <c:tx>
            <c:v>2019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Orçamento'!$B$56:$B$65</c:f>
            </c:strRef>
          </c:cat>
          <c:val>
            <c:numRef>
              <c:f>'Total A+B Orçamento'!$D$56:$D$65</c:f>
              <c:numCache/>
            </c:numRef>
          </c:val>
        </c:ser>
        <c:ser>
          <c:idx val="2"/>
          <c:order val="2"/>
          <c:tx>
            <c:v>2020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Orçamento'!$B$56:$B$65</c:f>
            </c:strRef>
          </c:cat>
          <c:val>
            <c:numRef>
              <c:f>'Total A+B Orçamento'!$E$56:$E$65</c:f>
              <c:numCache/>
            </c:numRef>
          </c:val>
        </c:ser>
        <c:ser>
          <c:idx val="3"/>
          <c:order val="3"/>
          <c:tx>
            <c:v>2021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'Total A+B Orçamento'!$B$56:$B$65</c:f>
            </c:strRef>
          </c:cat>
          <c:val>
            <c:numRef>
              <c:f>'Total A+B Orçamento'!$F$56:$F$65</c:f>
              <c:numCache/>
            </c:numRef>
          </c:val>
        </c:ser>
        <c:axId val="1032762340"/>
        <c:axId val="1252776536"/>
      </c:barChart>
      <c:catAx>
        <c:axId val="10327623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252776536"/>
      </c:catAx>
      <c:valAx>
        <c:axId val="12527765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032762340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879963741589095"/>
          <c:y val="0.0775112443778111"/>
          <c:w val="0.695499076107799"/>
          <c:h val="0.667766116941529"/>
        </c:manualLayout>
      </c:layout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civ'!$C$3:$F$3</c:f>
            </c:strRef>
          </c:cat>
          <c:val>
            <c:numRef>
              <c:f>'Gastos com Diárias (pessoal civ'!$C$4:$F$4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civ'!$C$3:$F$3</c:f>
            </c:strRef>
          </c:cat>
          <c:val>
            <c:numRef>
              <c:f>'Gastos com Diárias (pessoal civ'!$C$5:$F$5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civ'!$C$3:$F$3</c:f>
            </c:strRef>
          </c:cat>
          <c:val>
            <c:numRef>
              <c:f>'Gastos com Diárias (pessoal civ'!$C$6:$F$6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civ'!$C$3:$F$3</c:f>
            </c:strRef>
          </c:cat>
          <c:val>
            <c:numRef>
              <c:f>'Gastos com Diárias (pessoal civ'!$C$7:$F$7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civ'!$C$3:$F$3</c:f>
            </c:strRef>
          </c:cat>
          <c:val>
            <c:numRef>
              <c:f>'Gastos com Diárias (pessoal civ'!$C$8:$F$8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civ'!$C$3:$F$3</c:f>
            </c:strRef>
          </c:cat>
          <c:val>
            <c:numRef>
              <c:f>'Gastos com Diárias (pessoal civ'!$C$9:$F$9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civ'!$C$3:$F$3</c:f>
            </c:strRef>
          </c:cat>
          <c:val>
            <c:numRef>
              <c:f>'Gastos com Diárias (pessoal civ'!$C$10:$F$10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civ'!$C$3:$F$3</c:f>
            </c:strRef>
          </c:cat>
          <c:val>
            <c:numRef>
              <c:f>'Gastos com Diárias (pessoal civ'!$C$11:$F$11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civ'!$C$3:$F$3</c:f>
            </c:strRef>
          </c:cat>
          <c:val>
            <c:numRef>
              <c:f>'Gastos com Diárias (pessoal civ'!$C$12:$F$12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civ'!$C$3:$F$3</c:f>
            </c:strRef>
          </c:cat>
          <c:val>
            <c:numRef>
              <c:f>'Gastos com Diárias (pessoal civ'!$C$13:$F$13</c:f>
              <c:numCache/>
            </c:numRef>
          </c:val>
        </c:ser>
        <c:axId val="903175516"/>
        <c:axId val="619535574"/>
      </c:barChart>
      <c:catAx>
        <c:axId val="9031755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619535574"/>
      </c:catAx>
      <c:valAx>
        <c:axId val="61953557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[$R$-416]\ #,##0.00;[RED]\-[$R$-416]\ #,##0.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903175516"/>
      </c:valAx>
    </c:plotArea>
    <c:legend>
      <c:legendPos val="r"/>
      <c:layout>
        <c:manualLayout>
          <c:xMode val="edge"/>
          <c:yMode val="edge"/>
          <c:x val="0.794686748248091"/>
          <c:y val="0.0760119940029985"/>
        </c:manualLayout>
      </c:layout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2018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civ'!$B$4:$B$13</c:f>
            </c:strRef>
          </c:cat>
          <c:val>
            <c:numRef>
              <c:f>'Gastos com Diárias (pessoal civ'!$C$4:$C$13</c:f>
              <c:numCache/>
            </c:numRef>
          </c:val>
        </c:ser>
        <c:ser>
          <c:idx val="1"/>
          <c:order val="1"/>
          <c:tx>
            <c:v>2019</c:v>
          </c:tx>
          <c:spPr>
            <a:solidFill>
              <a:srgbClr val="669966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civ'!$B$4:$B$13</c:f>
            </c:strRef>
          </c:cat>
          <c:val>
            <c:numRef>
              <c:f>'Gastos com Diárias (pessoal civ'!$D$4:$D$13</c:f>
              <c:numCache/>
            </c:numRef>
          </c:val>
        </c:ser>
        <c:ser>
          <c:idx val="2"/>
          <c:order val="2"/>
          <c:tx>
            <c:v>2020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civ'!$B$4:$B$13</c:f>
            </c:strRef>
          </c:cat>
          <c:val>
            <c:numRef>
              <c:f>'Gastos com Diárias (pessoal civ'!$E$4:$E$13</c:f>
              <c:numCache/>
            </c:numRef>
          </c:val>
        </c:ser>
        <c:ser>
          <c:idx val="3"/>
          <c:order val="3"/>
          <c:tx>
            <c:v>2021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'Gastos com Diárias (pessoal civ'!$B$4:$B$13</c:f>
            </c:strRef>
          </c:cat>
          <c:val>
            <c:numRef>
              <c:f>'Gastos com Diárias (pessoal civ'!$F$4:$F$13</c:f>
              <c:numCache/>
            </c:numRef>
          </c:val>
        </c:ser>
        <c:axId val="227959218"/>
        <c:axId val="2038882719"/>
      </c:barChart>
      <c:catAx>
        <c:axId val="2279592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2038882719"/>
      </c:catAx>
      <c:valAx>
        <c:axId val="20388827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[$R$-416]\ #,##0.00;[RED]\-[$R$-416]\ #,##0.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227959218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4047032474804"/>
          <c:y val="0.115812475168852"/>
          <c:w val="0.585442329227324"/>
          <c:h val="0.66865315852205"/>
        </c:manualLayout>
      </c:layout>
      <c:barChart>
        <c:barDir val="col"/>
        <c:ser>
          <c:idx val="0"/>
          <c:order val="0"/>
          <c:tx>
            <c:v>Campus Alegrete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Materia'!$C$3:$F$3</c:f>
            </c:strRef>
          </c:cat>
          <c:val>
            <c:numRef>
              <c:f>'Gastos com Aquisição de Materia'!$C$4:$F$4</c:f>
              <c:numCache/>
            </c:numRef>
          </c:val>
        </c:ser>
        <c:ser>
          <c:idx val="1"/>
          <c:order val="1"/>
          <c:tx>
            <c:v>Campus Bagé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Materia'!$C$3:$F$3</c:f>
            </c:strRef>
          </c:cat>
          <c:val>
            <c:numRef>
              <c:f>'Gastos com Aquisição de Materia'!$C$5:$F$5</c:f>
              <c:numCache/>
            </c:numRef>
          </c:val>
        </c:ser>
        <c:ser>
          <c:idx val="2"/>
          <c:order val="2"/>
          <c:tx>
            <c:v>Campus Caçapava do Sul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Materia'!$C$3:$F$3</c:f>
            </c:strRef>
          </c:cat>
          <c:val>
            <c:numRef>
              <c:f>'Gastos com Aquisição de Materia'!$C$6:$F$6</c:f>
              <c:numCache/>
            </c:numRef>
          </c:val>
        </c:ser>
        <c:ser>
          <c:idx val="3"/>
          <c:order val="3"/>
          <c:tx>
            <c:v>Campus Dom Pedrito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Materia'!$C$3:$F$3</c:f>
            </c:strRef>
          </c:cat>
          <c:val>
            <c:numRef>
              <c:f>'Gastos com Aquisição de Materia'!$C$7:$F$7</c:f>
              <c:numCache/>
            </c:numRef>
          </c:val>
        </c:ser>
        <c:ser>
          <c:idx val="4"/>
          <c:order val="4"/>
          <c:tx>
            <c:v>Campus Itaqui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Materia'!$C$3:$F$3</c:f>
            </c:strRef>
          </c:cat>
          <c:val>
            <c:numRef>
              <c:f>'Gastos com Aquisição de Materia'!$C$8:$F$8</c:f>
              <c:numCache/>
            </c:numRef>
          </c:val>
        </c:ser>
        <c:ser>
          <c:idx val="5"/>
          <c:order val="5"/>
          <c:tx>
            <c:v>Campus Jaguarão</c:v>
          </c:tx>
          <c:spPr>
            <a:solidFill>
              <a:srgbClr val="83CAFF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Materia'!$C$3:$F$3</c:f>
            </c:strRef>
          </c:cat>
          <c:val>
            <c:numRef>
              <c:f>'Gastos com Aquisição de Materia'!$C$9:$F$9</c:f>
              <c:numCache/>
            </c:numRef>
          </c:val>
        </c:ser>
        <c:ser>
          <c:idx val="6"/>
          <c:order val="6"/>
          <c:tx>
            <c:v>Campus Santana do Livramento</c:v>
          </c:tx>
          <c:spPr>
            <a:solidFill>
              <a:srgbClr val="314004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Materia'!$C$3:$F$3</c:f>
            </c:strRef>
          </c:cat>
          <c:val>
            <c:numRef>
              <c:f>'Gastos com Aquisição de Materia'!$C$10:$F$10</c:f>
              <c:numCache/>
            </c:numRef>
          </c:val>
        </c:ser>
        <c:ser>
          <c:idx val="7"/>
          <c:order val="7"/>
          <c:tx>
            <c:v>Campus São Borja</c:v>
          </c:tx>
          <c:spPr>
            <a:solidFill>
              <a:srgbClr val="AECF00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Materia'!$C$3:$F$3</c:f>
            </c:strRef>
          </c:cat>
          <c:val>
            <c:numRef>
              <c:f>'Gastos com Aquisição de Materia'!$C$11:$F$11</c:f>
              <c:numCache/>
            </c:numRef>
          </c:val>
        </c:ser>
        <c:ser>
          <c:idx val="8"/>
          <c:order val="8"/>
          <c:tx>
            <c:v>Campus São Gabriel</c:v>
          </c:tx>
          <c:spPr>
            <a:solidFill>
              <a:srgbClr val="4B1F6F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Materia'!$C$3:$F$3</c:f>
            </c:strRef>
          </c:cat>
          <c:val>
            <c:numRef>
              <c:f>'Gastos com Aquisição de Materia'!$C$12:$F$12</c:f>
              <c:numCache/>
            </c:numRef>
          </c:val>
        </c:ser>
        <c:ser>
          <c:idx val="9"/>
          <c:order val="9"/>
          <c:tx>
            <c:v>Campus Uruguaiana</c:v>
          </c:tx>
          <c:spPr>
            <a:solidFill>
              <a:srgbClr val="FF950E"/>
            </a:solidFill>
            <a:ln cmpd="sng">
              <a:solidFill>
                <a:srgbClr val="000000"/>
              </a:solidFill>
            </a:ln>
          </c:spPr>
          <c:cat>
            <c:strRef>
              <c:f>'Gastos com Aquisição de Materia'!$C$3:$F$3</c:f>
            </c:strRef>
          </c:cat>
          <c:val>
            <c:numRef>
              <c:f>'Gastos com Aquisição de Materia'!$C$13:$F$13</c:f>
              <c:numCache/>
            </c:numRef>
          </c:val>
        </c:ser>
        <c:axId val="1903355042"/>
        <c:axId val="675146803"/>
      </c:barChart>
      <c:catAx>
        <c:axId val="19033550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675146803"/>
      </c:catAx>
      <c:valAx>
        <c:axId val="6751468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[$R$-416]\ #,##0.00;[RED]\-[$R$-416]\ #,##0.0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903355042"/>
      </c:valAx>
    </c:plotArea>
    <c:legend>
      <c:legendPos val="r"/>
      <c:layout>
        <c:manualLayout>
          <c:xMode val="edge"/>
          <c:yMode val="edge"/>
          <c:x val="0.74060470324748"/>
          <c:y val="0.11481922924116"/>
        </c:manualLayout>
      </c:layout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chart" Target="../charts/chart19.xml"/><Relationship Id="rId2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15</xdr:row>
      <xdr:rowOff>28575</xdr:rowOff>
    </xdr:from>
    <xdr:ext cx="8591550" cy="40195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19050</xdr:colOff>
      <xdr:row>37</xdr:row>
      <xdr:rowOff>142875</xdr:rowOff>
    </xdr:from>
    <xdr:ext cx="7115175" cy="2295525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7</xdr:col>
      <xdr:colOff>9525</xdr:colOff>
      <xdr:row>53</xdr:row>
      <xdr:rowOff>28575</xdr:rowOff>
    </xdr:from>
    <xdr:ext cx="7124700" cy="2181225"/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9</xdr:col>
      <xdr:colOff>85725</xdr:colOff>
      <xdr:row>15</xdr:row>
      <xdr:rowOff>19050</xdr:rowOff>
    </xdr:from>
    <xdr:ext cx="8439150" cy="4229100"/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15</xdr:col>
      <xdr:colOff>57150</xdr:colOff>
      <xdr:row>38</xdr:row>
      <xdr:rowOff>38100</xdr:rowOff>
    </xdr:from>
    <xdr:ext cx="8943975" cy="2238375"/>
    <xdr:graphicFrame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15</xdr:col>
      <xdr:colOff>38100</xdr:colOff>
      <xdr:row>53</xdr:row>
      <xdr:rowOff>38100</xdr:rowOff>
    </xdr:from>
    <xdr:ext cx="9029700" cy="2781300"/>
    <xdr:graphicFrame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15</xdr:row>
      <xdr:rowOff>38100</xdr:rowOff>
    </xdr:from>
    <xdr:ext cx="8477250" cy="3990975"/>
    <xdr:graphicFrame>
      <xdr:nvGraphicFramePr>
        <xdr:cNvPr id="21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0</xdr:colOff>
      <xdr:row>1</xdr:row>
      <xdr:rowOff>19050</xdr:rowOff>
    </xdr:from>
    <xdr:ext cx="8820150" cy="3590925"/>
    <xdr:graphicFrame>
      <xdr:nvGraphicFramePr>
        <xdr:cNvPr id="22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1000125</xdr:colOff>
      <xdr:row>22</xdr:row>
      <xdr:rowOff>38100</xdr:rowOff>
    </xdr:from>
    <xdr:ext cx="10801350" cy="4000500"/>
    <xdr:graphicFrame>
      <xdr:nvGraphicFramePr>
        <xdr:cNvPr id="23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38100</xdr:colOff>
      <xdr:row>1</xdr:row>
      <xdr:rowOff>0</xdr:rowOff>
    </xdr:from>
    <xdr:ext cx="7362825" cy="3543300"/>
    <xdr:graphicFrame>
      <xdr:nvGraphicFramePr>
        <xdr:cNvPr id="24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17</xdr:row>
      <xdr:rowOff>0</xdr:rowOff>
    </xdr:from>
    <xdr:ext cx="11087100" cy="2819400"/>
    <xdr:graphicFrame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19050</xdr:colOff>
      <xdr:row>1</xdr:row>
      <xdr:rowOff>0</xdr:rowOff>
    </xdr:from>
    <xdr:ext cx="8848725" cy="3219450"/>
    <xdr:graphicFrame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762000</xdr:colOff>
      <xdr:row>20</xdr:row>
      <xdr:rowOff>95250</xdr:rowOff>
    </xdr:from>
    <xdr:ext cx="8705850" cy="2228850"/>
    <xdr:graphicFrame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9525</xdr:colOff>
      <xdr:row>1</xdr:row>
      <xdr:rowOff>28575</xdr:rowOff>
    </xdr:from>
    <xdr:ext cx="8848725" cy="3362325"/>
    <xdr:graphicFrame>
      <xdr:nvGraphicFramePr>
        <xdr:cNvPr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17</xdr:row>
      <xdr:rowOff>28575</xdr:rowOff>
    </xdr:from>
    <xdr:ext cx="9715500" cy="3238500"/>
    <xdr:graphicFrame>
      <xdr:nvGraphicFramePr>
        <xdr:cNvPr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0</xdr:colOff>
      <xdr:row>1</xdr:row>
      <xdr:rowOff>9525</xdr:rowOff>
    </xdr:from>
    <xdr:ext cx="8810625" cy="3219450"/>
    <xdr:graphicFrame>
      <xdr:nvGraphicFramePr>
        <xdr:cNvPr id="1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17</xdr:row>
      <xdr:rowOff>38100</xdr:rowOff>
    </xdr:from>
    <xdr:ext cx="7410450" cy="3629025"/>
    <xdr:graphicFrame>
      <xdr:nvGraphicFramePr>
        <xdr:cNvPr id="13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9525</xdr:colOff>
      <xdr:row>2</xdr:row>
      <xdr:rowOff>28575</xdr:rowOff>
    </xdr:from>
    <xdr:ext cx="8991600" cy="3219450"/>
    <xdr:graphicFrame>
      <xdr:nvGraphicFramePr>
        <xdr:cNvPr id="14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790575</xdr:colOff>
      <xdr:row>20</xdr:row>
      <xdr:rowOff>152400</xdr:rowOff>
    </xdr:from>
    <xdr:ext cx="8010525" cy="3533775"/>
    <xdr:graphicFrame>
      <xdr:nvGraphicFramePr>
        <xdr:cNvPr id="15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9525</xdr:colOff>
      <xdr:row>1</xdr:row>
      <xdr:rowOff>9525</xdr:rowOff>
    </xdr:from>
    <xdr:ext cx="8839200" cy="3219450"/>
    <xdr:graphicFrame>
      <xdr:nvGraphicFramePr>
        <xdr:cNvPr id="16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809625</xdr:colOff>
      <xdr:row>20</xdr:row>
      <xdr:rowOff>76200</xdr:rowOff>
    </xdr:from>
    <xdr:ext cx="8439150" cy="3914775"/>
    <xdr:graphicFrame>
      <xdr:nvGraphicFramePr>
        <xdr:cNvPr id="17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19050</xdr:colOff>
      <xdr:row>1</xdr:row>
      <xdr:rowOff>47625</xdr:rowOff>
    </xdr:from>
    <xdr:ext cx="8848725" cy="3343275"/>
    <xdr:graphicFrame>
      <xdr:nvGraphicFramePr>
        <xdr:cNvPr id="1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19</xdr:row>
      <xdr:rowOff>152400</xdr:rowOff>
    </xdr:from>
    <xdr:ext cx="8162925" cy="4038600"/>
    <xdr:graphicFrame>
      <xdr:nvGraphicFramePr>
        <xdr:cNvPr id="19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19050</xdr:colOff>
      <xdr:row>0</xdr:row>
      <xdr:rowOff>152400</xdr:rowOff>
    </xdr:from>
    <xdr:ext cx="8820150" cy="3381375"/>
    <xdr:graphicFrame>
      <xdr:nvGraphicFramePr>
        <xdr:cNvPr id="20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27.88"/>
    <col customWidth="1" min="3" max="3" width="14.38"/>
    <col customWidth="1" min="4" max="4" width="14.88"/>
    <col customWidth="1" min="5" max="5" width="13.75"/>
    <col customWidth="1" min="6" max="6" width="14.75"/>
    <col customWidth="1" min="7" max="12" width="11.63"/>
    <col customWidth="1" min="13" max="13" width="10.38"/>
    <col customWidth="1" min="14" max="14" width="19.38"/>
    <col customWidth="1" min="15" max="15" width="11.63"/>
    <col customWidth="1" min="16" max="29" width="8.63"/>
  </cols>
  <sheetData>
    <row r="1" ht="12.75" customHeight="1"/>
    <row r="2" ht="12.75" customHeight="1">
      <c r="B2" s="1" t="s">
        <v>0</v>
      </c>
      <c r="F2" s="2"/>
    </row>
    <row r="3" ht="12.75" customHeight="1">
      <c r="C3" s="3">
        <v>2018.0</v>
      </c>
      <c r="D3" s="3">
        <v>2019.0</v>
      </c>
      <c r="E3" s="3">
        <v>2020.0</v>
      </c>
      <c r="F3" s="3">
        <v>2021.0</v>
      </c>
      <c r="H3" s="4" t="s">
        <v>1</v>
      </c>
    </row>
    <row r="4" ht="12.75" customHeight="1">
      <c r="B4" s="5" t="s">
        <v>2</v>
      </c>
      <c r="C4" s="6">
        <v>262111.97</v>
      </c>
      <c r="D4" s="6">
        <v>310924.23</v>
      </c>
      <c r="E4" s="6">
        <f t="shared" ref="E4:E13" si="1">E41+E56</f>
        <v>248997</v>
      </c>
      <c r="F4" s="6">
        <v>289484.94</v>
      </c>
    </row>
    <row r="5" ht="12.75" customHeight="1">
      <c r="B5" s="5" t="s">
        <v>3</v>
      </c>
      <c r="C5" s="6">
        <v>272822.8</v>
      </c>
      <c r="D5" s="6">
        <v>386951.56</v>
      </c>
      <c r="E5" s="6">
        <f t="shared" si="1"/>
        <v>576658.43</v>
      </c>
      <c r="F5" s="6">
        <v>237416.36</v>
      </c>
    </row>
    <row r="6" ht="12.75" customHeight="1">
      <c r="B6" s="5" t="s">
        <v>4</v>
      </c>
      <c r="C6" s="6">
        <v>159720.22</v>
      </c>
      <c r="D6" s="6">
        <v>354931.33</v>
      </c>
      <c r="E6" s="6">
        <f t="shared" si="1"/>
        <v>128375.26</v>
      </c>
      <c r="F6" s="6">
        <v>97920.0</v>
      </c>
    </row>
    <row r="7" ht="12.75" customHeight="1">
      <c r="B7" s="5" t="s">
        <v>5</v>
      </c>
      <c r="C7" s="6">
        <v>130306.06</v>
      </c>
      <c r="D7" s="6">
        <v>250169.97</v>
      </c>
      <c r="E7" s="6">
        <f t="shared" si="1"/>
        <v>106256.55</v>
      </c>
      <c r="F7" s="6">
        <v>162908.17</v>
      </c>
    </row>
    <row r="8" ht="12.75" customHeight="1">
      <c r="B8" s="5" t="s">
        <v>6</v>
      </c>
      <c r="C8" s="6">
        <v>298995.04</v>
      </c>
      <c r="D8" s="6">
        <v>342557.12</v>
      </c>
      <c r="E8" s="6">
        <f t="shared" si="1"/>
        <v>377382.23</v>
      </c>
      <c r="F8" s="6">
        <v>196631.98</v>
      </c>
    </row>
    <row r="9" ht="12.75" customHeight="1">
      <c r="B9" s="5" t="s">
        <v>7</v>
      </c>
      <c r="C9" s="6">
        <v>131470.57</v>
      </c>
      <c r="D9" s="6">
        <v>112423.75</v>
      </c>
      <c r="E9" s="6">
        <f t="shared" si="1"/>
        <v>84428.17</v>
      </c>
      <c r="F9" s="6">
        <v>66240.0</v>
      </c>
    </row>
    <row r="10" ht="12.75" customHeight="1">
      <c r="B10" s="5" t="s">
        <v>8</v>
      </c>
      <c r="C10" s="6">
        <v>130915.16</v>
      </c>
      <c r="D10" s="6">
        <v>150339.16</v>
      </c>
      <c r="E10" s="6">
        <f t="shared" si="1"/>
        <v>148833.66</v>
      </c>
      <c r="F10" s="6">
        <v>104480.0</v>
      </c>
    </row>
    <row r="11" ht="12.75" customHeight="1">
      <c r="B11" s="5" t="s">
        <v>9</v>
      </c>
      <c r="C11" s="6">
        <v>125126.21</v>
      </c>
      <c r="D11" s="6">
        <v>333722.34</v>
      </c>
      <c r="E11" s="6">
        <f t="shared" si="1"/>
        <v>145574.55</v>
      </c>
      <c r="F11" s="6">
        <v>139710.5</v>
      </c>
    </row>
    <row r="12" ht="12.75" customHeight="1">
      <c r="B12" s="5" t="s">
        <v>10</v>
      </c>
      <c r="C12" s="6">
        <v>146926.32</v>
      </c>
      <c r="D12" s="6">
        <v>138783.4</v>
      </c>
      <c r="E12" s="6">
        <f t="shared" si="1"/>
        <v>108129.91</v>
      </c>
      <c r="F12" s="6">
        <v>85458.88</v>
      </c>
    </row>
    <row r="13" ht="12.75" customHeight="1">
      <c r="B13" s="5" t="s">
        <v>11</v>
      </c>
      <c r="C13" s="6">
        <v>382525.44</v>
      </c>
      <c r="D13" s="6">
        <v>547115.57</v>
      </c>
      <c r="E13" s="6">
        <f t="shared" si="1"/>
        <v>600441.17</v>
      </c>
      <c r="F13" s="6">
        <v>681617.98</v>
      </c>
    </row>
    <row r="14" ht="12.75" customHeight="1">
      <c r="B14" s="7" t="s">
        <v>12</v>
      </c>
      <c r="C14" s="6">
        <f t="shared" ref="C14:F14" si="2">SUM(C4:C13)</f>
        <v>2040919.79</v>
      </c>
      <c r="D14" s="6">
        <f t="shared" si="2"/>
        <v>2927918.43</v>
      </c>
      <c r="E14" s="6">
        <f t="shared" si="2"/>
        <v>2525076.93</v>
      </c>
      <c r="F14" s="6">
        <f t="shared" si="2"/>
        <v>2061868.81</v>
      </c>
    </row>
    <row r="15" ht="12.75" customHeight="1">
      <c r="B15" s="2"/>
    </row>
    <row r="16" ht="12.75" customHeight="1">
      <c r="B16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2.75" customHeight="1">
      <c r="B39" s="1" t="s">
        <v>13</v>
      </c>
      <c r="F39" s="2"/>
    </row>
    <row r="40" ht="12.75" customHeight="1">
      <c r="C40" s="3">
        <v>2018.0</v>
      </c>
      <c r="D40" s="3">
        <v>2019.0</v>
      </c>
      <c r="E40" s="3">
        <v>2020.0</v>
      </c>
      <c r="F40" s="3">
        <v>2021.0</v>
      </c>
    </row>
    <row r="41" ht="12.75" customHeight="1">
      <c r="B41" s="5" t="s">
        <v>2</v>
      </c>
      <c r="C41" s="6">
        <v>262111.97</v>
      </c>
      <c r="D41" s="6">
        <v>310924.23</v>
      </c>
      <c r="E41" s="6">
        <v>248997.0</v>
      </c>
      <c r="F41" s="6">
        <v>200904.08</v>
      </c>
      <c r="G41" s="5"/>
    </row>
    <row r="42" ht="12.75" customHeight="1">
      <c r="B42" s="5" t="s">
        <v>3</v>
      </c>
      <c r="C42" s="6">
        <v>272822.8</v>
      </c>
      <c r="D42" s="6">
        <v>386951.56</v>
      </c>
      <c r="E42" s="6">
        <v>301658.43</v>
      </c>
      <c r="F42" s="6">
        <v>237416.36</v>
      </c>
      <c r="G42" s="5"/>
    </row>
    <row r="43" ht="12.75" customHeight="1">
      <c r="B43" s="5" t="s">
        <v>4</v>
      </c>
      <c r="C43" s="6">
        <v>159720.22</v>
      </c>
      <c r="D43" s="6">
        <v>354931.33</v>
      </c>
      <c r="E43" s="6">
        <v>128375.26</v>
      </c>
      <c r="F43" s="6">
        <v>97920.0</v>
      </c>
    </row>
    <row r="44" ht="12.75" customHeight="1">
      <c r="B44" s="5" t="s">
        <v>5</v>
      </c>
      <c r="C44" s="6">
        <v>130306.06</v>
      </c>
      <c r="D44" s="6">
        <v>250169.97</v>
      </c>
      <c r="E44" s="6">
        <v>106256.55</v>
      </c>
      <c r="F44" s="6">
        <v>162908.17</v>
      </c>
    </row>
    <row r="45" ht="12.75" customHeight="1">
      <c r="B45" s="5" t="s">
        <v>6</v>
      </c>
      <c r="C45" s="6">
        <v>232842.91</v>
      </c>
      <c r="D45" s="6">
        <v>304008.69</v>
      </c>
      <c r="E45" s="6">
        <v>253087.8</v>
      </c>
      <c r="F45" s="6">
        <v>172000.0</v>
      </c>
      <c r="G45" s="5"/>
    </row>
    <row r="46" ht="12.75" customHeight="1">
      <c r="B46" s="5" t="s">
        <v>7</v>
      </c>
      <c r="C46" s="6">
        <v>111872.82</v>
      </c>
      <c r="D46" s="6">
        <v>112423.75</v>
      </c>
      <c r="E46" s="6">
        <v>84428.17</v>
      </c>
      <c r="F46" s="6">
        <v>66240.0</v>
      </c>
      <c r="G46" s="5"/>
      <c r="I46" s="2"/>
    </row>
    <row r="47" ht="12.75" customHeight="1">
      <c r="B47" s="5" t="s">
        <v>8</v>
      </c>
      <c r="C47" s="6">
        <v>122915.16</v>
      </c>
      <c r="D47" s="6">
        <v>150339.16</v>
      </c>
      <c r="E47" s="6">
        <v>148833.66</v>
      </c>
      <c r="F47" s="6">
        <v>104480.0</v>
      </c>
    </row>
    <row r="48" ht="12.75" customHeight="1">
      <c r="B48" s="5" t="s">
        <v>9</v>
      </c>
      <c r="C48" s="6">
        <v>125126.21</v>
      </c>
      <c r="D48" s="6">
        <v>133722.34</v>
      </c>
      <c r="E48" s="6">
        <v>107674.55</v>
      </c>
      <c r="F48" s="6">
        <v>85760.0</v>
      </c>
      <c r="G48" s="5"/>
    </row>
    <row r="49" ht="12.75" customHeight="1">
      <c r="B49" s="5" t="s">
        <v>10</v>
      </c>
      <c r="C49" s="6">
        <v>146926.32</v>
      </c>
      <c r="D49" s="6">
        <v>138783.4</v>
      </c>
      <c r="E49" s="6">
        <v>108129.91</v>
      </c>
      <c r="F49" s="6">
        <v>85458.88</v>
      </c>
      <c r="G49" s="5"/>
    </row>
    <row r="50" ht="12.75" customHeight="1">
      <c r="B50" s="5" t="s">
        <v>11</v>
      </c>
      <c r="C50" s="6">
        <v>382525.44</v>
      </c>
      <c r="D50" s="6">
        <v>547115.57</v>
      </c>
      <c r="E50" s="6">
        <v>547914.06</v>
      </c>
      <c r="F50" s="6">
        <v>411707.96</v>
      </c>
      <c r="G50" s="5"/>
    </row>
    <row r="51" ht="15.75" customHeight="1"/>
    <row r="52" ht="15.75" customHeight="1"/>
    <row r="53" ht="15.75" customHeight="1"/>
    <row r="54" ht="12.75" customHeight="1">
      <c r="B54" s="1" t="s">
        <v>14</v>
      </c>
      <c r="F54" s="2"/>
    </row>
    <row r="55" ht="12.75" customHeight="1">
      <c r="C55" s="3">
        <v>2018.0</v>
      </c>
      <c r="D55" s="3">
        <v>2019.0</v>
      </c>
      <c r="E55" s="3">
        <v>2020.0</v>
      </c>
      <c r="F55" s="3">
        <v>2021.0</v>
      </c>
    </row>
    <row r="56" ht="12.75" customHeight="1">
      <c r="B56" s="5" t="s">
        <v>2</v>
      </c>
      <c r="C56" s="6">
        <v>0.0</v>
      </c>
      <c r="D56" s="6">
        <v>0.0</v>
      </c>
      <c r="E56" s="6">
        <v>0.0</v>
      </c>
      <c r="F56" s="6">
        <v>88580.86</v>
      </c>
    </row>
    <row r="57" ht="12.75" customHeight="1">
      <c r="B57" s="5" t="s">
        <v>3</v>
      </c>
      <c r="C57" s="6">
        <v>0.0</v>
      </c>
      <c r="D57" s="6">
        <v>0.0</v>
      </c>
      <c r="E57" s="6">
        <v>275000.0</v>
      </c>
      <c r="F57" s="6">
        <v>0.0</v>
      </c>
    </row>
    <row r="58" ht="12.75" customHeight="1">
      <c r="B58" s="5" t="s">
        <v>4</v>
      </c>
      <c r="C58" s="6">
        <v>0.0</v>
      </c>
      <c r="D58" s="6">
        <v>0.0</v>
      </c>
      <c r="E58" s="6">
        <v>0.0</v>
      </c>
      <c r="F58" s="6">
        <v>0.0</v>
      </c>
    </row>
    <row r="59" ht="12.75" customHeight="1">
      <c r="B59" s="5" t="s">
        <v>5</v>
      </c>
      <c r="C59" s="6">
        <v>0.0</v>
      </c>
      <c r="D59" s="6">
        <v>0.0</v>
      </c>
      <c r="E59" s="6">
        <v>0.0</v>
      </c>
      <c r="F59" s="6">
        <v>0.0</v>
      </c>
    </row>
    <row r="60" ht="12.75" customHeight="1">
      <c r="B60" s="5" t="s">
        <v>6</v>
      </c>
      <c r="C60" s="6">
        <v>66152.13</v>
      </c>
      <c r="D60" s="6">
        <v>38548.43</v>
      </c>
      <c r="E60" s="6">
        <v>124294.43</v>
      </c>
      <c r="F60" s="6">
        <v>24631.98</v>
      </c>
    </row>
    <row r="61" ht="12.75" customHeight="1">
      <c r="B61" s="5" t="s">
        <v>7</v>
      </c>
      <c r="C61" s="6">
        <v>19597.75</v>
      </c>
      <c r="D61" s="6">
        <v>0.0</v>
      </c>
      <c r="E61" s="6">
        <v>0.0</v>
      </c>
      <c r="F61" s="6">
        <v>0.0</v>
      </c>
      <c r="I61" s="2"/>
    </row>
    <row r="62" ht="12.75" customHeight="1">
      <c r="B62" s="5" t="s">
        <v>8</v>
      </c>
      <c r="C62" s="6">
        <v>8000.0</v>
      </c>
      <c r="D62" s="6">
        <v>0.0</v>
      </c>
      <c r="E62" s="6">
        <v>0.0</v>
      </c>
      <c r="F62" s="6">
        <v>0.0</v>
      </c>
    </row>
    <row r="63" ht="12.75" customHeight="1">
      <c r="B63" s="5" t="s">
        <v>9</v>
      </c>
      <c r="C63" s="6">
        <v>0.0</v>
      </c>
      <c r="D63" s="6">
        <v>200000.0</v>
      </c>
      <c r="E63" s="6">
        <v>37900.0</v>
      </c>
      <c r="F63" s="6">
        <v>53950.5</v>
      </c>
    </row>
    <row r="64" ht="12.75" customHeight="1">
      <c r="B64" s="5" t="s">
        <v>10</v>
      </c>
      <c r="C64" s="6">
        <v>0.0</v>
      </c>
      <c r="D64" s="6">
        <v>0.0</v>
      </c>
      <c r="E64" s="6">
        <v>0.0</v>
      </c>
      <c r="F64" s="6">
        <v>0.0</v>
      </c>
    </row>
    <row r="65" ht="12.75" customHeight="1">
      <c r="B65" s="5" t="s">
        <v>11</v>
      </c>
      <c r="C65" s="6">
        <v>0.0</v>
      </c>
      <c r="D65" s="6">
        <v>0.0</v>
      </c>
      <c r="E65" s="6">
        <v>52527.11</v>
      </c>
      <c r="F65" s="6">
        <v>269910.02</v>
      </c>
    </row>
    <row r="66" ht="15.75" customHeight="1"/>
    <row r="67" ht="12.0" customHeight="1">
      <c r="B67" s="5" t="s">
        <v>15</v>
      </c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2:E2"/>
    <mergeCell ref="H3:O5"/>
    <mergeCell ref="B39:E39"/>
    <mergeCell ref="B54:E54"/>
  </mergeCells>
  <printOptions/>
  <pageMargins bottom="0.7875" footer="0.0" header="0.0" left="0.7875" right="0.7875" top="0.78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30.0"/>
    <col customWidth="1" min="3" max="3" width="18.63"/>
    <col customWidth="1" min="4" max="4" width="18.75"/>
    <col customWidth="1" min="5" max="5" width="16.63"/>
    <col customWidth="1" min="6" max="6" width="15.25"/>
    <col customWidth="1" min="7" max="7" width="8.75"/>
    <col customWidth="1" min="8" max="26" width="8.63"/>
  </cols>
  <sheetData>
    <row r="1" ht="12.75" customHeight="1"/>
    <row r="2" ht="12.75" customHeight="1">
      <c r="B2" s="11" t="s">
        <v>81</v>
      </c>
    </row>
    <row r="3" ht="12.75" customHeight="1">
      <c r="C3" s="3">
        <v>2018.0</v>
      </c>
      <c r="D3" s="3">
        <v>2019.0</v>
      </c>
      <c r="E3" s="3">
        <v>2020.0</v>
      </c>
      <c r="F3" s="3">
        <v>2021.0</v>
      </c>
    </row>
    <row r="4" ht="12.75" customHeight="1">
      <c r="B4" s="19" t="s">
        <v>2</v>
      </c>
      <c r="C4" s="6">
        <v>830705.69</v>
      </c>
      <c r="D4" s="6">
        <v>276012.93</v>
      </c>
      <c r="E4" s="6">
        <v>242313.91</v>
      </c>
      <c r="F4" s="6">
        <v>691759.76</v>
      </c>
    </row>
    <row r="5" ht="12.75" customHeight="1">
      <c r="B5" s="19" t="s">
        <v>3</v>
      </c>
      <c r="C5" s="6">
        <v>281401.37</v>
      </c>
      <c r="D5" s="6">
        <v>425755.88</v>
      </c>
      <c r="E5" s="6">
        <v>576653.6</v>
      </c>
      <c r="F5" s="6">
        <v>309472.22</v>
      </c>
    </row>
    <row r="6" ht="12.75" customHeight="1">
      <c r="B6" s="19" t="s">
        <v>4</v>
      </c>
      <c r="C6" s="6">
        <v>275313.3</v>
      </c>
      <c r="D6" s="6">
        <v>354931.33</v>
      </c>
      <c r="E6" s="6">
        <v>82548.78</v>
      </c>
      <c r="F6" s="6">
        <v>287630.83</v>
      </c>
    </row>
    <row r="7" ht="12.75" customHeight="1">
      <c r="B7" s="19" t="s">
        <v>5</v>
      </c>
      <c r="C7" s="6">
        <v>86586.55</v>
      </c>
      <c r="D7" s="6">
        <v>469042.96</v>
      </c>
      <c r="E7" s="6">
        <v>507450.42</v>
      </c>
      <c r="F7" s="6">
        <v>173761.27</v>
      </c>
    </row>
    <row r="8" ht="12.75" customHeight="1">
      <c r="B8" s="19" t="s">
        <v>6</v>
      </c>
      <c r="C8" s="6">
        <v>2170908.72</v>
      </c>
      <c r="D8" s="6">
        <v>2146415.11</v>
      </c>
      <c r="E8" s="6">
        <v>304887.86</v>
      </c>
      <c r="F8" s="6">
        <v>826080.58</v>
      </c>
    </row>
    <row r="9" ht="12.75" customHeight="1">
      <c r="B9" s="19" t="s">
        <v>7</v>
      </c>
      <c r="C9" s="6">
        <v>180260.32</v>
      </c>
      <c r="D9" s="6">
        <v>121417.64</v>
      </c>
      <c r="E9" s="6">
        <v>193080.03</v>
      </c>
      <c r="F9" s="6">
        <v>48618.81</v>
      </c>
    </row>
    <row r="10" ht="12.75" customHeight="1">
      <c r="B10" s="19" t="s">
        <v>8</v>
      </c>
      <c r="C10" s="6">
        <v>107488.0</v>
      </c>
      <c r="D10" s="6">
        <v>137476.39</v>
      </c>
      <c r="E10" s="6">
        <v>64549.74</v>
      </c>
      <c r="F10" s="6">
        <v>24347.84</v>
      </c>
    </row>
    <row r="11" ht="12.75" customHeight="1">
      <c r="B11" s="19" t="s">
        <v>9</v>
      </c>
      <c r="C11" s="6">
        <v>780872.86</v>
      </c>
      <c r="D11" s="6">
        <v>2153911.26</v>
      </c>
      <c r="E11" s="6">
        <v>851494.29</v>
      </c>
      <c r="F11" s="6">
        <v>3055954.96</v>
      </c>
    </row>
    <row r="12" ht="12.75" customHeight="1">
      <c r="B12" s="19" t="s">
        <v>10</v>
      </c>
      <c r="C12" s="6">
        <v>566789.33</v>
      </c>
      <c r="D12" s="6">
        <v>816422.33</v>
      </c>
      <c r="E12" s="6">
        <v>598403.2</v>
      </c>
      <c r="F12" s="6">
        <v>406768.59</v>
      </c>
    </row>
    <row r="13" ht="12.75" customHeight="1">
      <c r="B13" s="19" t="s">
        <v>11</v>
      </c>
      <c r="C13" s="6">
        <v>7457368.54</v>
      </c>
      <c r="D13" s="6">
        <v>6927348.96</v>
      </c>
      <c r="E13" s="6">
        <v>6302510.56</v>
      </c>
      <c r="F13" s="6">
        <v>1401858.66</v>
      </c>
    </row>
    <row r="14" ht="12.75" customHeight="1">
      <c r="B14" s="7" t="s">
        <v>12</v>
      </c>
      <c r="C14" s="6">
        <f t="shared" ref="C14:F14" si="1">SUM(C4:C13)</f>
        <v>12737694.68</v>
      </c>
      <c r="D14" s="6">
        <f t="shared" si="1"/>
        <v>13828734.79</v>
      </c>
      <c r="E14" s="6">
        <f t="shared" si="1"/>
        <v>9723892.39</v>
      </c>
      <c r="F14" s="6">
        <f t="shared" si="1"/>
        <v>7226253.52</v>
      </c>
      <c r="G14" s="17" t="s">
        <v>82</v>
      </c>
    </row>
    <row r="15" ht="12.75" customHeight="1">
      <c r="B15" s="20"/>
      <c r="C15" s="6"/>
      <c r="D15" s="6"/>
      <c r="E15" s="6"/>
      <c r="F15" s="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2.75" customHeight="1">
      <c r="B38" s="5" t="s">
        <v>15</v>
      </c>
    </row>
    <row r="39" ht="15.75" customHeight="1"/>
    <row r="40" ht="12.75" customHeight="1">
      <c r="B40" s="17" t="s">
        <v>83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F2"/>
  </mergeCells>
  <printOptions/>
  <pageMargins bottom="0.7875" footer="0.0" header="0.0" left="0.7875" right="0.7875" top="0.78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27.25"/>
    <col customWidth="1" min="3" max="10" width="14.38"/>
    <col customWidth="1" min="11" max="26" width="8.63"/>
  </cols>
  <sheetData>
    <row r="1" ht="12.75" customHeight="1"/>
    <row r="2" ht="12.75" customHeight="1">
      <c r="B2" s="15" t="s">
        <v>84</v>
      </c>
    </row>
    <row r="3" ht="12.75" customHeight="1">
      <c r="C3" s="3">
        <v>2019.0</v>
      </c>
      <c r="D3" s="3">
        <v>2020.0</v>
      </c>
      <c r="E3" s="3">
        <v>2021.0</v>
      </c>
    </row>
    <row r="4" ht="12.75" customHeight="1">
      <c r="B4" s="19" t="s">
        <v>2</v>
      </c>
      <c r="C4" s="6">
        <v>0.0</v>
      </c>
      <c r="D4" s="6">
        <v>923111.28</v>
      </c>
      <c r="E4" s="6">
        <v>150280.66</v>
      </c>
    </row>
    <row r="5" ht="12.75" customHeight="1">
      <c r="B5" s="19" t="s">
        <v>3</v>
      </c>
      <c r="C5" s="6">
        <v>0.0</v>
      </c>
      <c r="D5" s="6">
        <v>275000.0</v>
      </c>
      <c r="E5" s="6">
        <v>0.0</v>
      </c>
    </row>
    <row r="6" ht="12.75" customHeight="1">
      <c r="B6" s="19" t="s">
        <v>4</v>
      </c>
      <c r="C6" s="6">
        <v>0.0</v>
      </c>
      <c r="D6" s="6">
        <v>0.0</v>
      </c>
      <c r="E6" s="6">
        <v>0.0</v>
      </c>
    </row>
    <row r="7" ht="12.75" customHeight="1">
      <c r="B7" s="19" t="s">
        <v>5</v>
      </c>
      <c r="C7" s="6">
        <v>600000.0</v>
      </c>
      <c r="D7" s="6">
        <v>0.0</v>
      </c>
      <c r="E7" s="6">
        <v>0.0</v>
      </c>
    </row>
    <row r="8" ht="12.75" customHeight="1">
      <c r="B8" s="19" t="s">
        <v>6</v>
      </c>
      <c r="C8" s="6">
        <v>0.0</v>
      </c>
      <c r="D8" s="6">
        <v>20779.5</v>
      </c>
      <c r="E8" s="6">
        <v>0.0</v>
      </c>
    </row>
    <row r="9" ht="12.75" customHeight="1">
      <c r="B9" s="19" t="s">
        <v>7</v>
      </c>
      <c r="C9" s="6">
        <v>0.0</v>
      </c>
      <c r="D9" s="6">
        <v>0.0</v>
      </c>
      <c r="E9" s="6">
        <v>0.0</v>
      </c>
    </row>
    <row r="10" ht="12.75" customHeight="1">
      <c r="B10" s="19" t="s">
        <v>8</v>
      </c>
      <c r="C10" s="6">
        <v>38120.0</v>
      </c>
      <c r="D10" s="6">
        <v>0.0</v>
      </c>
      <c r="E10" s="6">
        <v>260000.0</v>
      </c>
    </row>
    <row r="11" ht="12.75" customHeight="1">
      <c r="B11" s="19" t="s">
        <v>9</v>
      </c>
      <c r="C11" s="6">
        <v>0.0</v>
      </c>
      <c r="D11" s="6">
        <v>0.0</v>
      </c>
      <c r="E11" s="6">
        <v>0.0</v>
      </c>
    </row>
    <row r="12" ht="12.75" customHeight="1">
      <c r="B12" s="19" t="s">
        <v>10</v>
      </c>
      <c r="C12" s="6">
        <v>0.0</v>
      </c>
      <c r="D12" s="6">
        <v>107709.0</v>
      </c>
      <c r="E12" s="6">
        <v>0.0</v>
      </c>
    </row>
    <row r="13" ht="12.75" customHeight="1">
      <c r="B13" s="19" t="s">
        <v>11</v>
      </c>
      <c r="C13" s="6">
        <v>706682.03</v>
      </c>
      <c r="D13" s="6">
        <v>1097083.27</v>
      </c>
      <c r="E13" s="6">
        <v>38596.82</v>
      </c>
    </row>
    <row r="15" ht="12.75" customHeight="1">
      <c r="J15" s="2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2.75" customHeight="1">
      <c r="B45" s="5" t="s">
        <v>15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E2"/>
  </mergeCells>
  <printOptions/>
  <pageMargins bottom="0.7875" footer="0.0" header="0.0" left="0.7875" right="0.7875" top="0.78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27.88"/>
    <col customWidth="1" min="3" max="3" width="13.13"/>
    <col customWidth="1" min="4" max="4" width="12.75"/>
    <col customWidth="1" min="5" max="5" width="11.13"/>
    <col customWidth="1" min="6" max="6" width="10.38"/>
    <col customWidth="1" min="7" max="26" width="8.63"/>
  </cols>
  <sheetData>
    <row r="1" ht="12.75" customHeight="1"/>
    <row r="2" ht="12.75" customHeight="1">
      <c r="B2" s="8" t="s">
        <v>16</v>
      </c>
    </row>
    <row r="3" ht="12.75" customHeight="1">
      <c r="C3" s="3">
        <v>2018.0</v>
      </c>
      <c r="D3" s="3">
        <v>2019.0</v>
      </c>
      <c r="E3" s="3">
        <v>2020.0</v>
      </c>
      <c r="F3" s="3">
        <v>2021.0</v>
      </c>
    </row>
    <row r="4" ht="12.75" customHeight="1">
      <c r="B4" s="5" t="s">
        <v>2</v>
      </c>
      <c r="C4" s="6">
        <v>44397.16</v>
      </c>
      <c r="D4" s="6">
        <v>13568.8</v>
      </c>
      <c r="E4" s="6">
        <v>557.04</v>
      </c>
      <c r="F4" s="6">
        <v>531.0</v>
      </c>
    </row>
    <row r="5" ht="12.75" customHeight="1">
      <c r="B5" s="5" t="s">
        <v>3</v>
      </c>
      <c r="C5" s="6">
        <v>39189.39</v>
      </c>
      <c r="D5" s="6">
        <v>29555.48</v>
      </c>
      <c r="E5" s="6">
        <v>0.0</v>
      </c>
      <c r="F5" s="6">
        <v>1582.62</v>
      </c>
    </row>
    <row r="6" ht="12.75" customHeight="1">
      <c r="B6" s="5" t="s">
        <v>4</v>
      </c>
      <c r="C6" s="6">
        <v>19756.82</v>
      </c>
      <c r="D6" s="6">
        <v>9963.19</v>
      </c>
      <c r="E6" s="6">
        <v>0.0</v>
      </c>
      <c r="F6" s="6">
        <v>0.0</v>
      </c>
    </row>
    <row r="7" ht="12.75" customHeight="1">
      <c r="B7" s="5" t="s">
        <v>5</v>
      </c>
      <c r="C7" s="6">
        <v>25306.79</v>
      </c>
      <c r="D7" s="6">
        <v>14634.99</v>
      </c>
      <c r="E7" s="6">
        <v>0.0</v>
      </c>
      <c r="F7" s="6">
        <v>0.0</v>
      </c>
    </row>
    <row r="8" ht="12.75" customHeight="1">
      <c r="B8" s="5" t="s">
        <v>6</v>
      </c>
      <c r="C8" s="6">
        <v>1905.09</v>
      </c>
      <c r="D8" s="6">
        <v>3506.87</v>
      </c>
      <c r="E8" s="6">
        <v>0.0</v>
      </c>
      <c r="F8" s="6">
        <v>0.0</v>
      </c>
    </row>
    <row r="9" ht="12.75" customHeight="1">
      <c r="B9" s="5" t="s">
        <v>7</v>
      </c>
      <c r="C9" s="6">
        <v>5292.72</v>
      </c>
      <c r="D9" s="6">
        <v>9724.73</v>
      </c>
      <c r="E9" s="6">
        <v>0.0</v>
      </c>
      <c r="F9" s="6">
        <v>0.0</v>
      </c>
    </row>
    <row r="10" ht="12.75" customHeight="1">
      <c r="B10" s="5" t="s">
        <v>8</v>
      </c>
      <c r="C10" s="6">
        <v>12533.12</v>
      </c>
      <c r="D10" s="6">
        <v>8642.35</v>
      </c>
      <c r="E10" s="6">
        <v>0.0</v>
      </c>
      <c r="F10" s="6">
        <v>0.0</v>
      </c>
    </row>
    <row r="11" ht="12.75" customHeight="1">
      <c r="B11" s="5" t="s">
        <v>9</v>
      </c>
      <c r="C11" s="6">
        <v>27078.19</v>
      </c>
      <c r="D11" s="6">
        <v>21789.3</v>
      </c>
      <c r="E11" s="6">
        <v>152.61</v>
      </c>
      <c r="F11" s="6">
        <v>0.0</v>
      </c>
    </row>
    <row r="12" ht="12.75" customHeight="1">
      <c r="B12" s="5" t="s">
        <v>10</v>
      </c>
      <c r="C12" s="6">
        <v>3896.0</v>
      </c>
      <c r="D12" s="6">
        <v>4043.11</v>
      </c>
      <c r="E12" s="6">
        <v>0.0</v>
      </c>
      <c r="F12" s="6">
        <v>0.0</v>
      </c>
    </row>
    <row r="13" ht="12.75" customHeight="1">
      <c r="B13" s="5" t="s">
        <v>11</v>
      </c>
      <c r="C13" s="6">
        <v>45683.34</v>
      </c>
      <c r="D13" s="6">
        <v>39042.5</v>
      </c>
      <c r="E13" s="6">
        <v>11390.59</v>
      </c>
      <c r="F13" s="6">
        <v>0.0</v>
      </c>
    </row>
    <row r="14" ht="12.75" customHeight="1">
      <c r="B14" s="7" t="s">
        <v>12</v>
      </c>
      <c r="C14" s="6">
        <f t="shared" ref="C14:F14" si="1">SUM(C4:C13)</f>
        <v>225038.62</v>
      </c>
      <c r="D14" s="6">
        <f t="shared" si="1"/>
        <v>154471.32</v>
      </c>
      <c r="E14" s="6">
        <f t="shared" si="1"/>
        <v>12100.24</v>
      </c>
      <c r="F14" s="6">
        <f t="shared" si="1"/>
        <v>2113.62</v>
      </c>
    </row>
    <row r="15" ht="12.75" customHeight="1">
      <c r="F15" s="6"/>
    </row>
    <row r="16" ht="92.25" customHeight="1">
      <c r="B16" s="9" t="s">
        <v>17</v>
      </c>
    </row>
    <row r="17" ht="12.75" customHeight="1"/>
    <row r="18" ht="12.75" customHeight="1"/>
    <row r="19" ht="12.75" customHeight="1">
      <c r="B19" s="2"/>
    </row>
    <row r="21" ht="15.75" customHeight="1"/>
    <row r="22" ht="12.75" customHeight="1">
      <c r="B22" s="10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2.75" customHeight="1">
      <c r="B34" s="5" t="s">
        <v>15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2:E2"/>
    <mergeCell ref="B16:D16"/>
  </mergeCells>
  <printOptions/>
  <pageMargins bottom="0.7875" footer="0.0" header="0.0" left="0.7875" right="0.7875" top="0.78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30.38"/>
    <col customWidth="1" min="3" max="3" width="13.0"/>
    <col customWidth="1" min="4" max="4" width="14.0"/>
    <col customWidth="1" min="5" max="5" width="13.13"/>
    <col customWidth="1" min="6" max="6" width="12.5"/>
    <col customWidth="1" min="7" max="26" width="8.63"/>
  </cols>
  <sheetData>
    <row r="1" ht="12.75" customHeight="1"/>
    <row r="2" ht="12.75" customHeight="1">
      <c r="B2" s="11" t="s">
        <v>18</v>
      </c>
    </row>
    <row r="3" ht="12.75" customHeight="1">
      <c r="C3" s="3">
        <v>2018.0</v>
      </c>
      <c r="D3" s="3">
        <v>2019.0</v>
      </c>
      <c r="E3" s="3">
        <v>2020.0</v>
      </c>
      <c r="F3" s="3">
        <v>2021.0</v>
      </c>
    </row>
    <row r="4" ht="12.75" customHeight="1">
      <c r="B4" s="5" t="s">
        <v>2</v>
      </c>
      <c r="C4" s="6">
        <v>64264.8</v>
      </c>
      <c r="D4" s="6">
        <v>137901.13</v>
      </c>
      <c r="E4" s="6">
        <v>116361.57</v>
      </c>
      <c r="F4" s="6">
        <v>113430.53</v>
      </c>
    </row>
    <row r="5" ht="12.75" customHeight="1">
      <c r="B5" s="5" t="s">
        <v>3</v>
      </c>
      <c r="C5" s="6">
        <v>189159.5</v>
      </c>
      <c r="D5" s="6">
        <v>238965.61</v>
      </c>
      <c r="E5" s="6">
        <v>233006.01</v>
      </c>
      <c r="F5" s="6">
        <v>90235.87</v>
      </c>
    </row>
    <row r="6" ht="12.75" customHeight="1">
      <c r="B6" s="5" t="s">
        <v>4</v>
      </c>
      <c r="C6" s="6">
        <v>33946.73</v>
      </c>
      <c r="D6" s="6">
        <v>33544.32</v>
      </c>
      <c r="E6" s="6">
        <v>26021.14</v>
      </c>
      <c r="F6" s="6">
        <v>41188.33</v>
      </c>
    </row>
    <row r="7" ht="12.75" customHeight="1">
      <c r="B7" s="5" t="s">
        <v>5</v>
      </c>
      <c r="C7" s="6">
        <v>33518.17</v>
      </c>
      <c r="D7" s="6">
        <v>24787.76</v>
      </c>
      <c r="E7" s="6">
        <v>50456.75</v>
      </c>
      <c r="F7" s="6">
        <v>59481.07</v>
      </c>
    </row>
    <row r="8" ht="12.75" customHeight="1">
      <c r="B8" s="5" t="s">
        <v>6</v>
      </c>
      <c r="C8" s="6">
        <v>135669.19</v>
      </c>
      <c r="D8" s="6">
        <v>239074.48</v>
      </c>
      <c r="E8" s="6">
        <v>120739.87</v>
      </c>
      <c r="F8" s="6">
        <v>174678.36</v>
      </c>
    </row>
    <row r="9" ht="12.75" customHeight="1">
      <c r="B9" s="5" t="s">
        <v>7</v>
      </c>
      <c r="C9" s="6">
        <v>29160.0</v>
      </c>
      <c r="D9" s="6">
        <v>20000.0</v>
      </c>
      <c r="E9" s="6">
        <v>45000.0</v>
      </c>
      <c r="F9" s="6">
        <v>12587.01</v>
      </c>
    </row>
    <row r="10" ht="12.75" customHeight="1">
      <c r="B10" s="5" t="s">
        <v>8</v>
      </c>
      <c r="C10" s="6">
        <v>33717.83</v>
      </c>
      <c r="D10" s="6">
        <v>41357.15</v>
      </c>
      <c r="E10" s="6">
        <v>44.0</v>
      </c>
      <c r="F10" s="6">
        <v>8481.44</v>
      </c>
    </row>
    <row r="11" ht="12.75" customHeight="1">
      <c r="B11" s="5" t="s">
        <v>9</v>
      </c>
      <c r="C11" s="6">
        <v>58058.78</v>
      </c>
      <c r="D11" s="6">
        <v>129483.02</v>
      </c>
      <c r="E11" s="6">
        <v>21353.69</v>
      </c>
      <c r="F11" s="6">
        <v>55667.5</v>
      </c>
    </row>
    <row r="12" ht="12.75" customHeight="1">
      <c r="B12" s="5" t="s">
        <v>10</v>
      </c>
      <c r="C12" s="6">
        <v>83994.72</v>
      </c>
      <c r="D12" s="6">
        <v>42328.76</v>
      </c>
      <c r="E12" s="6">
        <v>34415.88</v>
      </c>
      <c r="F12" s="6">
        <v>32424.58</v>
      </c>
    </row>
    <row r="13" ht="12.75" customHeight="1">
      <c r="B13" s="5" t="s">
        <v>11</v>
      </c>
      <c r="C13" s="6">
        <v>281694.59</v>
      </c>
      <c r="D13" s="6">
        <v>306763.75</v>
      </c>
      <c r="E13" s="6">
        <v>804083.27</v>
      </c>
      <c r="F13" s="6">
        <v>274497.14</v>
      </c>
    </row>
    <row r="14" ht="12.75" customHeight="1">
      <c r="B14" s="12" t="s">
        <v>12</v>
      </c>
      <c r="C14" s="6">
        <f t="shared" ref="C14:F14" si="1">SUM(C4:C13)</f>
        <v>943184.31</v>
      </c>
      <c r="D14" s="6">
        <f t="shared" si="1"/>
        <v>1214205.98</v>
      </c>
      <c r="E14" s="6">
        <f t="shared" si="1"/>
        <v>1451482.18</v>
      </c>
      <c r="F14" s="6">
        <f t="shared" si="1"/>
        <v>862671.83</v>
      </c>
    </row>
    <row r="15" ht="12.75" customHeight="1">
      <c r="F15" s="6"/>
    </row>
    <row r="16" ht="29.25" customHeight="1">
      <c r="B16" s="9" t="s">
        <v>19</v>
      </c>
    </row>
    <row r="17" ht="12.75" customHeight="1"/>
    <row r="18" ht="12.75" customHeight="1">
      <c r="B18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2.75" customHeight="1">
      <c r="B35" s="5" t="s">
        <v>15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2:F2"/>
    <mergeCell ref="B16:D16"/>
  </mergeCells>
  <printOptions/>
  <pageMargins bottom="0.7875" footer="0.0" header="0.0" left="0.7875" right="0.7875" top="0.78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29.5"/>
    <col customWidth="1" min="3" max="3" width="14.75"/>
    <col customWidth="1" min="4" max="4" width="13.63"/>
    <col customWidth="1" min="5" max="5" width="11.63"/>
    <col customWidth="1" min="6" max="6" width="10.25"/>
    <col customWidth="1" min="7" max="26" width="8.63"/>
  </cols>
  <sheetData>
    <row r="1" ht="12.75" customHeight="1"/>
    <row r="2" ht="12.75" customHeight="1">
      <c r="B2" s="11" t="s">
        <v>20</v>
      </c>
    </row>
    <row r="3" ht="12.75" customHeight="1">
      <c r="C3" s="3">
        <v>2018.0</v>
      </c>
      <c r="D3" s="3">
        <v>2019.0</v>
      </c>
      <c r="E3" s="3">
        <v>2020.0</v>
      </c>
      <c r="F3" s="3">
        <v>2021.0</v>
      </c>
    </row>
    <row r="4" ht="12.75" customHeight="1">
      <c r="B4" s="5" t="s">
        <v>2</v>
      </c>
      <c r="C4" s="6">
        <v>3998.74</v>
      </c>
      <c r="D4" s="6">
        <v>0.0</v>
      </c>
      <c r="E4" s="6">
        <v>0.0</v>
      </c>
      <c r="F4" s="6">
        <v>0.0</v>
      </c>
    </row>
    <row r="5" ht="12.75" customHeight="1">
      <c r="B5" s="5" t="s">
        <v>3</v>
      </c>
      <c r="C5" s="6">
        <v>5972.48</v>
      </c>
      <c r="D5" s="6">
        <v>8187.29</v>
      </c>
      <c r="E5" s="6">
        <v>0.0</v>
      </c>
      <c r="F5" s="6">
        <v>0.0</v>
      </c>
    </row>
    <row r="6" ht="12.75" customHeight="1">
      <c r="B6" s="5" t="s">
        <v>4</v>
      </c>
      <c r="C6" s="6">
        <v>344.88</v>
      </c>
      <c r="D6" s="6">
        <v>923.25</v>
      </c>
      <c r="E6" s="6">
        <v>0.0</v>
      </c>
      <c r="F6" s="6">
        <v>0.0</v>
      </c>
    </row>
    <row r="7" ht="12.75" customHeight="1">
      <c r="B7" s="5" t="s">
        <v>5</v>
      </c>
      <c r="C7" s="6">
        <v>2511.35</v>
      </c>
      <c r="D7" s="6">
        <v>100029.15</v>
      </c>
      <c r="E7" s="6">
        <v>15000.0</v>
      </c>
      <c r="F7" s="6">
        <v>0.0</v>
      </c>
    </row>
    <row r="8" ht="12.75" customHeight="1">
      <c r="B8" s="5" t="s">
        <v>6</v>
      </c>
      <c r="C8" s="6">
        <v>23593.68</v>
      </c>
      <c r="D8" s="6">
        <v>2485.98</v>
      </c>
      <c r="E8" s="6">
        <v>0.0</v>
      </c>
      <c r="F8" s="6">
        <v>0.0</v>
      </c>
    </row>
    <row r="9" ht="12.75" customHeight="1">
      <c r="B9" s="5" t="s">
        <v>7</v>
      </c>
      <c r="C9" s="6">
        <v>21420.1</v>
      </c>
      <c r="D9" s="6">
        <v>326.06</v>
      </c>
      <c r="E9" s="6">
        <v>0.0</v>
      </c>
      <c r="F9" s="6">
        <v>0.0</v>
      </c>
    </row>
    <row r="10" ht="12.75" customHeight="1">
      <c r="B10" s="5" t="s">
        <v>8</v>
      </c>
      <c r="C10" s="6">
        <v>48063.61</v>
      </c>
      <c r="D10" s="6">
        <v>65187.39</v>
      </c>
      <c r="E10" s="6">
        <v>14.87</v>
      </c>
      <c r="F10" s="6">
        <v>0.0</v>
      </c>
    </row>
    <row r="11" ht="12.75" customHeight="1">
      <c r="B11" s="5" t="s">
        <v>9</v>
      </c>
      <c r="C11" s="6">
        <v>14969.8</v>
      </c>
      <c r="D11" s="6">
        <v>7612.98</v>
      </c>
      <c r="E11" s="6">
        <v>0.0</v>
      </c>
      <c r="F11" s="6">
        <v>0.0</v>
      </c>
    </row>
    <row r="12" ht="12.75" customHeight="1">
      <c r="B12" s="5" t="s">
        <v>10</v>
      </c>
      <c r="C12" s="6">
        <v>20865.3</v>
      </c>
      <c r="D12" s="6">
        <v>55325.32</v>
      </c>
      <c r="E12" s="6">
        <v>0.0</v>
      </c>
      <c r="F12" s="6">
        <v>0.0</v>
      </c>
    </row>
    <row r="13" ht="12.75" customHeight="1">
      <c r="B13" s="5" t="s">
        <v>11</v>
      </c>
      <c r="C13" s="6">
        <v>97616.88</v>
      </c>
      <c r="D13" s="6">
        <v>89685.04</v>
      </c>
      <c r="E13" s="6">
        <v>3085.68</v>
      </c>
      <c r="F13" s="6">
        <v>0.0</v>
      </c>
    </row>
    <row r="14" ht="12.75" customHeight="1">
      <c r="B14" s="7" t="s">
        <v>12</v>
      </c>
      <c r="C14" s="6">
        <f t="shared" ref="C14:F14" si="1">SUM(C4:C13)</f>
        <v>239356.82</v>
      </c>
      <c r="D14" s="6">
        <f t="shared" si="1"/>
        <v>329762.46</v>
      </c>
      <c r="E14" s="6">
        <f t="shared" si="1"/>
        <v>18100.55</v>
      </c>
      <c r="F14" s="6">
        <f t="shared" si="1"/>
        <v>0</v>
      </c>
    </row>
    <row r="15" ht="12.75" customHeight="1">
      <c r="C15" s="6"/>
      <c r="D15" s="6"/>
    </row>
    <row r="16" ht="68.25" customHeight="1">
      <c r="B16" s="9" t="s">
        <v>21</v>
      </c>
    </row>
    <row r="17" ht="12.75" customHeight="1"/>
    <row r="18" ht="12.75" customHeight="1">
      <c r="B18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2.75" customHeight="1">
      <c r="B37" s="5" t="s">
        <v>15</v>
      </c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2:F2"/>
    <mergeCell ref="B16:E16"/>
  </mergeCells>
  <printOptions/>
  <pageMargins bottom="0.7875" footer="0.0" header="0.0" left="0.7875" right="0.7875" top="0.78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30.5"/>
    <col customWidth="1" min="3" max="3" width="13.5"/>
    <col customWidth="1" min="4" max="4" width="14.63"/>
    <col customWidth="1" min="5" max="5" width="13.0"/>
    <col customWidth="1" min="6" max="6" width="15.13"/>
    <col customWidth="1" min="7" max="26" width="8.63"/>
  </cols>
  <sheetData>
    <row r="1" ht="12.75" customHeight="1"/>
    <row r="2" ht="12.75" customHeight="1">
      <c r="B2" s="11" t="s">
        <v>22</v>
      </c>
    </row>
    <row r="3" ht="12.75" customHeight="1">
      <c r="C3" s="3">
        <v>2018.0</v>
      </c>
      <c r="D3" s="3">
        <v>2019.0</v>
      </c>
      <c r="E3" s="3">
        <v>2020.0</v>
      </c>
      <c r="F3" s="3">
        <v>2021.0</v>
      </c>
    </row>
    <row r="4" ht="12.75" customHeight="1">
      <c r="B4" s="5" t="s">
        <v>2</v>
      </c>
      <c r="C4" s="6">
        <v>22546.04</v>
      </c>
      <c r="D4" s="6">
        <v>0.0</v>
      </c>
      <c r="E4" s="6">
        <v>13249.0</v>
      </c>
      <c r="F4" s="6">
        <v>0.0</v>
      </c>
    </row>
    <row r="5" ht="12.75" customHeight="1">
      <c r="B5" s="5" t="s">
        <v>3</v>
      </c>
      <c r="C5" s="6">
        <v>0.0</v>
      </c>
      <c r="D5" s="6">
        <v>0.0</v>
      </c>
      <c r="E5" s="6">
        <v>0.0</v>
      </c>
      <c r="F5" s="6">
        <v>1600.0</v>
      </c>
    </row>
    <row r="6" ht="12.75" customHeight="1">
      <c r="B6" s="5" t="s">
        <v>4</v>
      </c>
      <c r="C6" s="6">
        <v>0.0</v>
      </c>
      <c r="D6" s="6">
        <v>0.0</v>
      </c>
      <c r="E6" s="6">
        <v>0.0</v>
      </c>
      <c r="F6" s="6">
        <v>0.0</v>
      </c>
    </row>
    <row r="7" ht="12.75" customHeight="1">
      <c r="B7" s="5" t="s">
        <v>5</v>
      </c>
      <c r="C7" s="6">
        <v>0.0</v>
      </c>
      <c r="D7" s="6">
        <v>0.0</v>
      </c>
      <c r="E7" s="6">
        <v>0.0</v>
      </c>
      <c r="F7" s="6">
        <v>0.0</v>
      </c>
    </row>
    <row r="8" ht="12.75" customHeight="1">
      <c r="B8" s="5" t="s">
        <v>6</v>
      </c>
      <c r="C8" s="6">
        <v>1504.5</v>
      </c>
      <c r="D8" s="6">
        <v>0.0</v>
      </c>
      <c r="E8" s="6">
        <v>0.0</v>
      </c>
      <c r="F8" s="6">
        <v>0.0</v>
      </c>
    </row>
    <row r="9" ht="12.75" customHeight="1">
      <c r="B9" s="5" t="s">
        <v>7</v>
      </c>
      <c r="C9" s="6">
        <v>0.0</v>
      </c>
      <c r="D9" s="6">
        <v>0.0</v>
      </c>
      <c r="E9" s="6">
        <v>0.0</v>
      </c>
      <c r="F9" s="6">
        <v>0.0</v>
      </c>
    </row>
    <row r="10" ht="12.75" customHeight="1">
      <c r="B10" s="5" t="s">
        <v>8</v>
      </c>
      <c r="C10" s="6">
        <v>3783.1</v>
      </c>
      <c r="D10" s="6">
        <v>1871.5</v>
      </c>
      <c r="E10" s="6">
        <v>0.0</v>
      </c>
      <c r="F10" s="6">
        <v>0.0</v>
      </c>
    </row>
    <row r="11" ht="12.75" customHeight="1">
      <c r="B11" s="5" t="s">
        <v>9</v>
      </c>
      <c r="C11" s="6">
        <v>3186.0</v>
      </c>
      <c r="D11" s="6">
        <v>1062.0</v>
      </c>
      <c r="E11" s="6">
        <v>0.0</v>
      </c>
      <c r="F11" s="6">
        <v>0.0</v>
      </c>
    </row>
    <row r="12" ht="12.75" customHeight="1">
      <c r="B12" s="5" t="s">
        <v>10</v>
      </c>
      <c r="C12" s="6">
        <v>334022.8</v>
      </c>
      <c r="D12" s="6">
        <v>321510.48</v>
      </c>
      <c r="E12" s="6">
        <v>253056.24</v>
      </c>
      <c r="F12" s="6">
        <v>217796.64</v>
      </c>
    </row>
    <row r="13" ht="12.75" customHeight="1">
      <c r="B13" s="5" t="s">
        <v>11</v>
      </c>
      <c r="C13" s="6">
        <v>1800.0</v>
      </c>
      <c r="D13" s="6">
        <v>1789.5</v>
      </c>
      <c r="E13" s="6">
        <v>0.0</v>
      </c>
      <c r="F13" s="6">
        <v>0.0</v>
      </c>
    </row>
    <row r="14" ht="12.75" customHeight="1">
      <c r="B14" s="7" t="s">
        <v>12</v>
      </c>
      <c r="C14" s="6">
        <v>297784.28</v>
      </c>
      <c r="D14" s="6">
        <f t="shared" ref="D14:F14" si="1">SUM(D4:D13)</f>
        <v>326233.48</v>
      </c>
      <c r="E14" s="6">
        <f t="shared" si="1"/>
        <v>266305.24</v>
      </c>
      <c r="F14" s="6">
        <f t="shared" si="1"/>
        <v>219396.64</v>
      </c>
    </row>
    <row r="15" ht="12.75" customHeight="1">
      <c r="C15" s="6"/>
      <c r="D15" s="6"/>
    </row>
    <row r="16" ht="95.25" customHeight="1">
      <c r="B16" s="9" t="s">
        <v>23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>
      <c r="B42" s="5" t="s">
        <v>15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2:F2"/>
    <mergeCell ref="B16:E16"/>
  </mergeCells>
  <printOptions/>
  <pageMargins bottom="0.7875" footer="0.0" header="0.0" left="0.7875" right="0.7875" top="0.78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29.63"/>
    <col customWidth="1" min="3" max="3" width="13.13"/>
    <col customWidth="1" min="4" max="4" width="13.25"/>
    <col customWidth="1" min="5" max="5" width="13.63"/>
    <col customWidth="1" min="6" max="6" width="12.5"/>
    <col customWidth="1" min="7" max="26" width="8.63"/>
  </cols>
  <sheetData>
    <row r="1" ht="12.75" customHeight="1"/>
    <row r="2" ht="12.75" customHeight="1">
      <c r="B2" s="11" t="s">
        <v>24</v>
      </c>
    </row>
    <row r="3" ht="12.75" customHeight="1">
      <c r="C3" s="3">
        <v>2018.0</v>
      </c>
      <c r="D3" s="3">
        <v>2019.0</v>
      </c>
      <c r="E3" s="3">
        <v>2020.0</v>
      </c>
      <c r="F3" s="3">
        <v>2021.0</v>
      </c>
    </row>
    <row r="4" ht="12.75" customHeight="1">
      <c r="B4" s="5" t="s">
        <v>2</v>
      </c>
      <c r="C4" s="6">
        <v>8215.03</v>
      </c>
      <c r="D4" s="6">
        <v>2937.0</v>
      </c>
      <c r="E4" s="6">
        <v>12547.5</v>
      </c>
      <c r="F4" s="6">
        <v>16927.1</v>
      </c>
    </row>
    <row r="5" ht="12.75" customHeight="1">
      <c r="B5" s="5" t="s">
        <v>3</v>
      </c>
      <c r="C5" s="6">
        <v>35230.0</v>
      </c>
      <c r="D5" s="6">
        <v>84000.0</v>
      </c>
      <c r="E5" s="6">
        <v>0.0</v>
      </c>
      <c r="F5" s="6">
        <v>152118.09</v>
      </c>
    </row>
    <row r="6" ht="12.75" customHeight="1">
      <c r="B6" s="5" t="s">
        <v>4</v>
      </c>
      <c r="C6" s="6">
        <v>102178.35</v>
      </c>
      <c r="D6" s="6">
        <v>310500.57</v>
      </c>
      <c r="E6" s="6">
        <v>55673.64</v>
      </c>
      <c r="F6" s="6">
        <v>17311.87</v>
      </c>
    </row>
    <row r="7" ht="12.75" customHeight="1">
      <c r="B7" s="5" t="s">
        <v>5</v>
      </c>
      <c r="C7" s="6">
        <v>20823.45</v>
      </c>
      <c r="D7" s="13">
        <v>44549.85</v>
      </c>
      <c r="E7" s="6">
        <v>121154.45</v>
      </c>
      <c r="F7" s="6">
        <v>16291.1</v>
      </c>
    </row>
    <row r="8" ht="12.75" customHeight="1">
      <c r="B8" s="5" t="s">
        <v>6</v>
      </c>
      <c r="C8" s="6">
        <v>37349.73</v>
      </c>
      <c r="D8" s="6">
        <v>48394.93</v>
      </c>
      <c r="E8" s="6">
        <v>46392.0</v>
      </c>
      <c r="F8" s="6">
        <v>16188.56</v>
      </c>
    </row>
    <row r="9" ht="12.75" customHeight="1">
      <c r="B9" s="5" t="s">
        <v>7</v>
      </c>
      <c r="C9" s="6">
        <v>64000.0</v>
      </c>
      <c r="D9" s="6">
        <v>82372.96</v>
      </c>
      <c r="E9" s="6">
        <v>29951.86</v>
      </c>
      <c r="F9" s="6">
        <v>15551.8</v>
      </c>
    </row>
    <row r="10" ht="12.75" customHeight="1">
      <c r="B10" s="5" t="s">
        <v>8</v>
      </c>
      <c r="C10" s="6">
        <v>1390.0</v>
      </c>
      <c r="D10" s="6">
        <v>1650.0</v>
      </c>
      <c r="E10" s="6">
        <v>420.0</v>
      </c>
      <c r="F10" s="6">
        <v>0.0</v>
      </c>
    </row>
    <row r="11" ht="12.75" customHeight="1">
      <c r="B11" s="5" t="s">
        <v>9</v>
      </c>
      <c r="C11" s="6">
        <v>301170.99</v>
      </c>
      <c r="D11" s="6">
        <v>304473.76</v>
      </c>
      <c r="E11" s="6">
        <v>377282.92</v>
      </c>
      <c r="F11" s="6">
        <v>0.0</v>
      </c>
    </row>
    <row r="12" ht="12.75" customHeight="1">
      <c r="B12" s="5" t="s">
        <v>10</v>
      </c>
      <c r="C12" s="6">
        <v>33136.04</v>
      </c>
      <c r="D12" s="6">
        <v>61965.68</v>
      </c>
      <c r="E12" s="6">
        <v>18146.32</v>
      </c>
      <c r="F12" s="6">
        <v>26489.02</v>
      </c>
    </row>
    <row r="13" ht="12.75" customHeight="1">
      <c r="B13" s="5" t="s">
        <v>11</v>
      </c>
      <c r="C13" s="6">
        <v>3159798.75</v>
      </c>
      <c r="D13" s="6">
        <v>4593516.13</v>
      </c>
      <c r="E13" s="6">
        <v>3350235.1</v>
      </c>
      <c r="F13" s="6">
        <v>725976.54</v>
      </c>
    </row>
    <row r="14" ht="12.75" customHeight="1">
      <c r="B14" s="7" t="s">
        <v>12</v>
      </c>
      <c r="C14" s="6">
        <f t="shared" ref="C14:F14" si="1">SUM(C4:C13)</f>
        <v>3763292.34</v>
      </c>
      <c r="D14" s="6">
        <f t="shared" si="1"/>
        <v>5534360.88</v>
      </c>
      <c r="E14" s="6">
        <f t="shared" si="1"/>
        <v>4011803.79</v>
      </c>
      <c r="F14" s="6">
        <f t="shared" si="1"/>
        <v>986854.08</v>
      </c>
    </row>
    <row r="15" ht="12.75" customHeight="1">
      <c r="C15" s="6"/>
      <c r="D15" s="6"/>
    </row>
    <row r="16" ht="26.25" customHeight="1">
      <c r="B16" s="14" t="s">
        <v>25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>
      <c r="C31" s="6"/>
      <c r="D31" s="6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2.75" customHeight="1">
      <c r="B40" s="5" t="s">
        <v>15</v>
      </c>
      <c r="C40" s="6"/>
      <c r="D40" s="2"/>
      <c r="E40" s="6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2:F2"/>
    <mergeCell ref="B16:D16"/>
  </mergeCells>
  <printOptions/>
  <pageMargins bottom="0.7875" footer="0.0" header="0.0" left="0.7875" right="0.7875" top="0.78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26.75"/>
    <col customWidth="1" min="3" max="3" width="20.5"/>
    <col customWidth="1" min="4" max="4" width="20.38"/>
    <col customWidth="1" min="5" max="6" width="11.5"/>
    <col customWidth="1" min="7" max="26" width="8.63"/>
  </cols>
  <sheetData>
    <row r="1" ht="12.75" customHeight="1"/>
    <row r="2" ht="12.75" customHeight="1"/>
    <row r="3" ht="12.75" customHeight="1">
      <c r="B3" s="15" t="s">
        <v>2</v>
      </c>
    </row>
    <row r="4" ht="12.75" customHeight="1">
      <c r="B4" s="16" t="s">
        <v>26</v>
      </c>
      <c r="C4" s="1">
        <v>2021.0</v>
      </c>
      <c r="D4" s="1">
        <v>2020.0</v>
      </c>
    </row>
    <row r="5" ht="12.75" customHeight="1">
      <c r="B5" s="2" t="s">
        <v>27</v>
      </c>
      <c r="C5" s="6">
        <v>298696.72</v>
      </c>
      <c r="D5" s="6">
        <v>400022.49</v>
      </c>
    </row>
    <row r="6" ht="12.75" customHeight="1">
      <c r="B6" s="2" t="s">
        <v>28</v>
      </c>
      <c r="C6" s="6">
        <v>131907.07</v>
      </c>
      <c r="D6" s="6">
        <v>93150.65</v>
      </c>
    </row>
    <row r="7" ht="12.75" customHeight="1">
      <c r="B7" s="2" t="s">
        <v>29</v>
      </c>
      <c r="C7" s="6">
        <v>123096.95</v>
      </c>
      <c r="D7" s="6">
        <v>158300.99</v>
      </c>
    </row>
    <row r="8" ht="12.75" customHeight="1">
      <c r="B8" s="2" t="s">
        <v>30</v>
      </c>
      <c r="C8" s="6">
        <v>485710.8</v>
      </c>
      <c r="D8" s="6">
        <v>523845.54</v>
      </c>
    </row>
    <row r="9" ht="12.75" customHeight="1">
      <c r="B9" s="2" t="s">
        <v>31</v>
      </c>
      <c r="C9" s="6">
        <v>191144.8</v>
      </c>
      <c r="D9" s="6">
        <v>178771.84</v>
      </c>
    </row>
    <row r="10" ht="12.75" customHeight="1">
      <c r="B10" s="2" t="s">
        <v>32</v>
      </c>
      <c r="C10" s="6">
        <v>160446.55</v>
      </c>
      <c r="D10" s="6">
        <v>163722.0</v>
      </c>
    </row>
    <row r="11" ht="12.75" customHeight="1">
      <c r="B11" s="2" t="s">
        <v>33</v>
      </c>
      <c r="C11" s="6" t="s">
        <v>34</v>
      </c>
      <c r="D11" s="6">
        <v>39844.85</v>
      </c>
    </row>
    <row r="12" ht="12.75" customHeight="1">
      <c r="B12" s="2" t="s">
        <v>35</v>
      </c>
      <c r="C12" s="6">
        <v>252761.53</v>
      </c>
      <c r="D12" s="6">
        <v>343321.67</v>
      </c>
    </row>
    <row r="13" ht="12.75" customHeight="1">
      <c r="B13" s="2" t="s">
        <v>36</v>
      </c>
      <c r="C13" s="6">
        <v>22403.61</v>
      </c>
      <c r="D13" s="6">
        <v>30651.31</v>
      </c>
    </row>
    <row r="14" ht="12.75" customHeight="1">
      <c r="B14" s="2" t="s">
        <v>37</v>
      </c>
      <c r="C14" s="6">
        <v>14574.7</v>
      </c>
      <c r="D14" s="6">
        <v>7258.33</v>
      </c>
    </row>
    <row r="15" ht="12.75" customHeight="1">
      <c r="B15" s="2" t="s">
        <v>38</v>
      </c>
      <c r="C15" s="6">
        <v>1506.47</v>
      </c>
      <c r="D15" s="6">
        <v>2776.58</v>
      </c>
    </row>
    <row r="16" ht="12.75" customHeight="1">
      <c r="B16" s="2" t="s">
        <v>39</v>
      </c>
      <c r="C16" s="6">
        <v>0.0</v>
      </c>
      <c r="D16" s="6">
        <v>32056.44</v>
      </c>
    </row>
    <row r="17" ht="12.75" customHeight="1">
      <c r="B17" s="7" t="s">
        <v>12</v>
      </c>
      <c r="C17" s="6">
        <f>SUM(C5:C16)</f>
        <v>1682249.2</v>
      </c>
      <c r="D17" s="6">
        <f>SUM(D5:D10,D12:D15)</f>
        <v>1901821.4</v>
      </c>
    </row>
    <row r="18" ht="12.75" customHeight="1">
      <c r="B18" s="2"/>
    </row>
    <row r="19" ht="12.75" customHeight="1">
      <c r="B19" s="2"/>
    </row>
    <row r="20" ht="12.75" customHeight="1">
      <c r="B20" s="15" t="s">
        <v>3</v>
      </c>
    </row>
    <row r="21" ht="12.75" customHeight="1">
      <c r="B21" s="16" t="s">
        <v>26</v>
      </c>
      <c r="C21" s="1">
        <v>2021.0</v>
      </c>
      <c r="D21" s="1">
        <v>2020.0</v>
      </c>
    </row>
    <row r="22" ht="12.75" customHeight="1">
      <c r="B22" s="2" t="s">
        <v>40</v>
      </c>
      <c r="C22" s="6">
        <v>681046.46</v>
      </c>
      <c r="D22" s="6">
        <v>808886.36</v>
      </c>
    </row>
    <row r="23" ht="12.75" customHeight="1">
      <c r="B23" s="2" t="s">
        <v>41</v>
      </c>
      <c r="C23" s="6">
        <v>262955.73</v>
      </c>
      <c r="D23" s="6">
        <v>84625.09</v>
      </c>
    </row>
    <row r="24" ht="12.75" customHeight="1">
      <c r="B24" s="2" t="s">
        <v>42</v>
      </c>
      <c r="C24" s="6">
        <v>581070.98</v>
      </c>
      <c r="D24" s="6">
        <v>608852.1</v>
      </c>
    </row>
    <row r="25" ht="12.75" customHeight="1">
      <c r="B25" s="2" t="s">
        <v>43</v>
      </c>
      <c r="C25" s="6">
        <v>145909.39</v>
      </c>
      <c r="D25" s="6">
        <v>143719.15</v>
      </c>
    </row>
    <row r="26" ht="12.75" customHeight="1">
      <c r="B26" s="2" t="s">
        <v>44</v>
      </c>
      <c r="C26" s="6">
        <v>138551.39</v>
      </c>
      <c r="D26" s="6">
        <v>132920.39</v>
      </c>
    </row>
    <row r="27" ht="12.75" customHeight="1">
      <c r="B27" s="2" t="s">
        <v>45</v>
      </c>
      <c r="C27" s="6">
        <v>204807.54</v>
      </c>
      <c r="D27" s="6">
        <v>246768.82</v>
      </c>
    </row>
    <row r="28" ht="12.75" customHeight="1">
      <c r="B28" s="2" t="s">
        <v>46</v>
      </c>
      <c r="C28" s="6">
        <v>11793.03</v>
      </c>
      <c r="D28" s="6">
        <v>14749.39</v>
      </c>
    </row>
    <row r="29" ht="12.75" customHeight="1">
      <c r="B29" s="2" t="s">
        <v>47</v>
      </c>
      <c r="C29" s="6">
        <v>13803.0</v>
      </c>
      <c r="D29" s="6">
        <v>7423.79</v>
      </c>
    </row>
    <row r="30" ht="12.75" customHeight="1">
      <c r="B30" s="2" t="s">
        <v>48</v>
      </c>
      <c r="C30" s="6">
        <v>9806.56</v>
      </c>
      <c r="D30" s="6">
        <v>3494.6</v>
      </c>
    </row>
    <row r="31" ht="12.75" customHeight="1">
      <c r="B31" s="17" t="s">
        <v>39</v>
      </c>
      <c r="C31" s="6">
        <v>0.0</v>
      </c>
      <c r="D31" s="6">
        <v>14300.0</v>
      </c>
    </row>
    <row r="32" ht="12.75" customHeight="1">
      <c r="B32" s="18" t="s">
        <v>12</v>
      </c>
      <c r="C32" s="6">
        <f>SUM(C22:C31)</f>
        <v>2049744.08</v>
      </c>
      <c r="D32" s="6">
        <f>SUM(D22:D30)</f>
        <v>2051439.69</v>
      </c>
    </row>
    <row r="33" ht="12.75" customHeight="1"/>
    <row r="34" ht="12.75" customHeight="1"/>
    <row r="35" ht="12.75" customHeight="1">
      <c r="B35" s="15" t="s">
        <v>4</v>
      </c>
    </row>
    <row r="36" ht="12.75" customHeight="1">
      <c r="B36" s="16" t="s">
        <v>26</v>
      </c>
      <c r="C36" s="1">
        <v>2021.0</v>
      </c>
      <c r="D36" s="1">
        <v>2020.0</v>
      </c>
    </row>
    <row r="37" ht="12.75" customHeight="1">
      <c r="B37" s="2" t="s">
        <v>27</v>
      </c>
      <c r="C37" s="6">
        <v>269998.79</v>
      </c>
      <c r="D37" s="6">
        <v>245552.23</v>
      </c>
    </row>
    <row r="38" ht="12.75" customHeight="1">
      <c r="B38" s="2" t="s">
        <v>28</v>
      </c>
      <c r="C38" s="6">
        <v>114048.91</v>
      </c>
      <c r="D38" s="6">
        <v>109085.11</v>
      </c>
    </row>
    <row r="39" ht="12.75" customHeight="1">
      <c r="B39" s="2" t="s">
        <v>29</v>
      </c>
      <c r="C39" s="6">
        <v>0.0</v>
      </c>
      <c r="D39" s="6">
        <v>48636.8</v>
      </c>
    </row>
    <row r="40" ht="12.75" customHeight="1">
      <c r="B40" s="2" t="s">
        <v>30</v>
      </c>
      <c r="C40" s="6">
        <v>384346.62</v>
      </c>
      <c r="D40" s="6">
        <v>385207.53</v>
      </c>
    </row>
    <row r="41" ht="12.75" customHeight="1">
      <c r="B41" s="2" t="s">
        <v>31</v>
      </c>
      <c r="C41" s="6">
        <v>100892.08</v>
      </c>
      <c r="D41" s="6">
        <v>100281.59</v>
      </c>
    </row>
    <row r="42" ht="12.75" customHeight="1">
      <c r="B42" s="2" t="s">
        <v>32</v>
      </c>
      <c r="C42" s="6">
        <v>203724.56</v>
      </c>
      <c r="D42" s="6">
        <v>202290.01</v>
      </c>
    </row>
    <row r="43" ht="12.75" customHeight="1">
      <c r="B43" s="2" t="s">
        <v>35</v>
      </c>
      <c r="C43" s="6">
        <v>87352.04</v>
      </c>
      <c r="D43" s="6">
        <v>97692.41</v>
      </c>
    </row>
    <row r="44" ht="12.75" customHeight="1">
      <c r="B44" s="2" t="s">
        <v>36</v>
      </c>
      <c r="C44" s="6">
        <v>19656.95</v>
      </c>
      <c r="D44" s="6">
        <v>12642.73</v>
      </c>
    </row>
    <row r="45" ht="12.75" customHeight="1">
      <c r="B45" s="2" t="s">
        <v>37</v>
      </c>
      <c r="C45" s="6">
        <v>13372.89</v>
      </c>
      <c r="D45" s="6">
        <v>7090.06</v>
      </c>
    </row>
    <row r="46" ht="12.75" customHeight="1">
      <c r="B46" s="2" t="s">
        <v>38</v>
      </c>
      <c r="C46" s="6">
        <v>5065.18</v>
      </c>
      <c r="D46" s="6">
        <v>1612.84</v>
      </c>
    </row>
    <row r="47" ht="12.75" customHeight="1">
      <c r="B47" s="17" t="s">
        <v>39</v>
      </c>
      <c r="C47" s="6">
        <v>0.0</v>
      </c>
      <c r="D47" s="6">
        <v>20160.75</v>
      </c>
    </row>
    <row r="48" ht="12.75" customHeight="1">
      <c r="B48" s="18" t="s">
        <v>12</v>
      </c>
      <c r="C48" s="6">
        <f>SUM(C37:C47)</f>
        <v>1198458.02</v>
      </c>
      <c r="D48" s="6">
        <f>SUM(D37:D46)</f>
        <v>1210091.31</v>
      </c>
    </row>
    <row r="49" ht="12.75" customHeight="1"/>
    <row r="50" ht="12.75" customHeight="1"/>
    <row r="51" ht="12.75" customHeight="1">
      <c r="B51" s="15" t="s">
        <v>5</v>
      </c>
    </row>
    <row r="52" ht="12.75" customHeight="1">
      <c r="B52" s="16" t="s">
        <v>26</v>
      </c>
      <c r="C52" s="1">
        <v>2021.0</v>
      </c>
      <c r="D52" s="1">
        <v>2020.0</v>
      </c>
    </row>
    <row r="53" ht="12.75" customHeight="1">
      <c r="B53" s="2" t="s">
        <v>27</v>
      </c>
      <c r="C53" s="6">
        <v>187905.45</v>
      </c>
      <c r="D53" s="6">
        <v>175812.03</v>
      </c>
    </row>
    <row r="54" ht="12.75" customHeight="1">
      <c r="B54" s="2" t="s">
        <v>28</v>
      </c>
      <c r="C54" s="6">
        <v>82606.61</v>
      </c>
      <c r="D54" s="6">
        <v>39561.93</v>
      </c>
    </row>
    <row r="55" ht="12.75" customHeight="1">
      <c r="B55" s="2" t="s">
        <v>49</v>
      </c>
      <c r="C55" s="6">
        <v>102508.06</v>
      </c>
      <c r="D55" s="6">
        <v>122709.59</v>
      </c>
    </row>
    <row r="56" ht="12.75" customHeight="1">
      <c r="B56" s="2" t="s">
        <v>30</v>
      </c>
      <c r="C56" s="6">
        <v>422510.71</v>
      </c>
      <c r="D56" s="6">
        <v>630642.51</v>
      </c>
    </row>
    <row r="57" ht="12.75" customHeight="1">
      <c r="B57" s="2" t="s">
        <v>31</v>
      </c>
      <c r="C57" s="6">
        <v>110150.04</v>
      </c>
      <c r="D57" s="6">
        <v>105001.44</v>
      </c>
    </row>
    <row r="58" ht="12.75" customHeight="1">
      <c r="B58" s="2" t="s">
        <v>32</v>
      </c>
      <c r="C58" s="6">
        <v>108927.69</v>
      </c>
      <c r="D58" s="6">
        <v>117117.81</v>
      </c>
    </row>
    <row r="59" ht="12.75" customHeight="1">
      <c r="B59" s="2" t="s">
        <v>50</v>
      </c>
      <c r="C59" s="6">
        <v>190443.24</v>
      </c>
      <c r="D59" s="6">
        <v>162168.88</v>
      </c>
    </row>
    <row r="60" ht="12.75" customHeight="1">
      <c r="B60" s="2" t="s">
        <v>51</v>
      </c>
      <c r="C60" s="6">
        <v>53217.94</v>
      </c>
      <c r="D60" s="6">
        <v>46733.94</v>
      </c>
    </row>
    <row r="61" ht="12.75" customHeight="1">
      <c r="B61" s="2" t="s">
        <v>37</v>
      </c>
      <c r="C61" s="6">
        <v>14928.22</v>
      </c>
      <c r="D61" s="6">
        <v>3989.35</v>
      </c>
    </row>
    <row r="62" ht="12.75" customHeight="1">
      <c r="B62" s="2" t="s">
        <v>38</v>
      </c>
      <c r="C62" s="6">
        <v>1630.84</v>
      </c>
      <c r="D62" s="6">
        <v>3795.15</v>
      </c>
    </row>
    <row r="63" ht="12.75" customHeight="1">
      <c r="B63" s="2" t="s">
        <v>52</v>
      </c>
      <c r="C63" s="6" t="s">
        <v>34</v>
      </c>
      <c r="D63" s="6">
        <v>19731.93</v>
      </c>
    </row>
    <row r="64" ht="12.75" customHeight="1">
      <c r="B64" s="2" t="s">
        <v>53</v>
      </c>
      <c r="C64" s="6" t="s">
        <v>34</v>
      </c>
      <c r="D64" s="6">
        <v>29747.37</v>
      </c>
    </row>
    <row r="65" ht="12.75" customHeight="1">
      <c r="B65" s="2" t="s">
        <v>54</v>
      </c>
      <c r="C65" s="6" t="s">
        <v>34</v>
      </c>
      <c r="D65" s="6">
        <v>11993.94</v>
      </c>
    </row>
    <row r="66" ht="12.75" customHeight="1">
      <c r="B66" s="2" t="s">
        <v>39</v>
      </c>
      <c r="C66" s="6">
        <v>0.0</v>
      </c>
      <c r="D66" s="6">
        <v>56568.49</v>
      </c>
    </row>
    <row r="67" ht="12.75" customHeight="1">
      <c r="B67" s="7" t="s">
        <v>12</v>
      </c>
      <c r="C67" s="6">
        <f t="shared" ref="C67:D67" si="1">SUM(C53:C62)</f>
        <v>1274828.8</v>
      </c>
      <c r="D67" s="6">
        <f t="shared" si="1"/>
        <v>1407532.63</v>
      </c>
    </row>
    <row r="68" ht="12.75" customHeight="1"/>
    <row r="69" ht="12.75" customHeight="1"/>
    <row r="70" ht="12.75" customHeight="1">
      <c r="B70" s="15" t="s">
        <v>6</v>
      </c>
    </row>
    <row r="71" ht="12.75" customHeight="1">
      <c r="B71" s="16" t="s">
        <v>26</v>
      </c>
      <c r="C71" s="1">
        <v>2021.0</v>
      </c>
      <c r="D71" s="1">
        <v>2020.0</v>
      </c>
    </row>
    <row r="72" ht="12.75" customHeight="1">
      <c r="B72" s="2" t="s">
        <v>40</v>
      </c>
      <c r="C72" s="6">
        <v>278868.38</v>
      </c>
      <c r="D72" s="6">
        <v>250915.87</v>
      </c>
    </row>
    <row r="73" ht="12.75" customHeight="1">
      <c r="B73" s="2" t="s">
        <v>55</v>
      </c>
      <c r="C73" s="6">
        <v>129602.12</v>
      </c>
      <c r="D73" s="6">
        <v>82215.45</v>
      </c>
    </row>
    <row r="74" ht="12.75" customHeight="1">
      <c r="B74" s="2" t="s">
        <v>49</v>
      </c>
      <c r="C74" s="6">
        <v>124985.01</v>
      </c>
      <c r="D74" s="6">
        <v>113445.1</v>
      </c>
    </row>
    <row r="75" ht="12.75" customHeight="1">
      <c r="B75" s="2" t="s">
        <v>42</v>
      </c>
      <c r="C75" s="6">
        <v>485706.44</v>
      </c>
      <c r="D75" s="6">
        <v>511334.67</v>
      </c>
    </row>
    <row r="76" ht="12.75" customHeight="1">
      <c r="B76" s="2" t="s">
        <v>43</v>
      </c>
      <c r="C76" s="6">
        <v>194915.16</v>
      </c>
      <c r="D76" s="6">
        <v>184757.22</v>
      </c>
    </row>
    <row r="77" ht="12.75" customHeight="1">
      <c r="B77" s="2" t="s">
        <v>44</v>
      </c>
      <c r="C77" s="6">
        <v>136334.02</v>
      </c>
      <c r="D77" s="6">
        <v>140402.06</v>
      </c>
    </row>
    <row r="78" ht="12.75" customHeight="1">
      <c r="B78" s="2" t="s">
        <v>45</v>
      </c>
      <c r="C78" s="6">
        <v>173450.38</v>
      </c>
      <c r="D78" s="6">
        <v>208439.21</v>
      </c>
    </row>
    <row r="79" ht="12.75" customHeight="1">
      <c r="B79" s="2" t="s">
        <v>46</v>
      </c>
      <c r="C79" s="6">
        <v>6698.66</v>
      </c>
      <c r="D79" s="6">
        <v>12422.45</v>
      </c>
    </row>
    <row r="80" ht="12.75" customHeight="1">
      <c r="B80" s="2" t="s">
        <v>47</v>
      </c>
      <c r="C80" s="6">
        <v>15295.36</v>
      </c>
      <c r="D80" s="6">
        <v>7514.19</v>
      </c>
    </row>
    <row r="81" ht="12.75" customHeight="1">
      <c r="B81" s="2" t="s">
        <v>48</v>
      </c>
      <c r="C81" s="6">
        <v>2835.97</v>
      </c>
      <c r="D81" s="6">
        <v>3210.81</v>
      </c>
    </row>
    <row r="82" ht="12.75" customHeight="1">
      <c r="B82" s="2" t="s">
        <v>39</v>
      </c>
      <c r="C82" s="6">
        <v>0.0</v>
      </c>
      <c r="D82" s="6">
        <v>10758.35</v>
      </c>
    </row>
    <row r="83" ht="12.75" customHeight="1">
      <c r="B83" s="2" t="s">
        <v>56</v>
      </c>
      <c r="C83" s="6">
        <v>0.0</v>
      </c>
      <c r="D83" s="6">
        <v>3090.36</v>
      </c>
    </row>
    <row r="84" ht="12.75" customHeight="1">
      <c r="B84" s="2" t="s">
        <v>57</v>
      </c>
      <c r="C84" s="6">
        <v>152.41</v>
      </c>
      <c r="D84" s="6">
        <v>214.75</v>
      </c>
    </row>
    <row r="85" ht="12.75" customHeight="1">
      <c r="B85" s="2" t="s">
        <v>58</v>
      </c>
      <c r="C85" s="6">
        <v>8708.33</v>
      </c>
      <c r="D85" s="6">
        <v>11615.4</v>
      </c>
    </row>
    <row r="86" ht="12.75" customHeight="1">
      <c r="B86" s="2" t="s">
        <v>59</v>
      </c>
      <c r="C86" s="6">
        <v>23489.9</v>
      </c>
      <c r="D86" s="6">
        <v>14168.23</v>
      </c>
    </row>
    <row r="87" ht="12.75" customHeight="1">
      <c r="B87" s="2" t="s">
        <v>60</v>
      </c>
      <c r="C87" s="6">
        <v>0.0</v>
      </c>
      <c r="D87" s="6">
        <v>23498.94</v>
      </c>
    </row>
    <row r="88" ht="12.75" customHeight="1">
      <c r="B88" s="2" t="s">
        <v>61</v>
      </c>
      <c r="C88" s="6">
        <v>104286.93</v>
      </c>
      <c r="D88" s="6">
        <v>104286.88</v>
      </c>
    </row>
    <row r="89" ht="12.75" customHeight="1">
      <c r="B89" s="2" t="s">
        <v>62</v>
      </c>
      <c r="C89" s="6">
        <v>0.0</v>
      </c>
      <c r="D89" s="6">
        <v>7283.88</v>
      </c>
    </row>
    <row r="90" ht="12.75" customHeight="1">
      <c r="B90" s="7" t="s">
        <v>12</v>
      </c>
      <c r="C90" s="6">
        <f>SUM(C72:C89)</f>
        <v>1685329.07</v>
      </c>
      <c r="D90" s="6">
        <f>SUM(D72:D88)</f>
        <v>1682289.94</v>
      </c>
    </row>
    <row r="91" ht="12.75" customHeight="1">
      <c r="C91" s="6"/>
    </row>
    <row r="92" ht="12.75" customHeight="1"/>
    <row r="93" ht="12.75" customHeight="1">
      <c r="B93" s="15" t="s">
        <v>7</v>
      </c>
    </row>
    <row r="94" ht="12.75" customHeight="1">
      <c r="B94" s="16" t="s">
        <v>26</v>
      </c>
      <c r="C94" s="1">
        <v>2021.0</v>
      </c>
      <c r="D94" s="1">
        <v>2020.0</v>
      </c>
    </row>
    <row r="95" ht="12.75" customHeight="1">
      <c r="B95" s="2" t="s">
        <v>40</v>
      </c>
      <c r="C95" s="6">
        <v>366453.12</v>
      </c>
      <c r="D95" s="6">
        <v>357211.43</v>
      </c>
    </row>
    <row r="96" ht="12.75" customHeight="1">
      <c r="B96" s="2" t="s">
        <v>55</v>
      </c>
      <c r="C96" s="6">
        <v>115339.44</v>
      </c>
      <c r="D96" s="6">
        <v>102203.52</v>
      </c>
    </row>
    <row r="97" ht="12.75" customHeight="1">
      <c r="B97" s="2" t="s">
        <v>49</v>
      </c>
      <c r="C97" s="6">
        <v>0.0</v>
      </c>
      <c r="D97" s="6">
        <v>0.0</v>
      </c>
    </row>
    <row r="98" ht="12.75" customHeight="1">
      <c r="B98" s="2" t="s">
        <v>42</v>
      </c>
      <c r="C98" s="6">
        <v>451701.84</v>
      </c>
      <c r="D98" s="6">
        <v>526095.45</v>
      </c>
    </row>
    <row r="99" ht="12.75" customHeight="1">
      <c r="B99" s="2" t="s">
        <v>43</v>
      </c>
      <c r="C99" s="6">
        <v>108779.88</v>
      </c>
      <c r="D99" s="6">
        <v>94289.28</v>
      </c>
    </row>
    <row r="100" ht="12.75" customHeight="1">
      <c r="B100" s="2" t="s">
        <v>44</v>
      </c>
      <c r="C100" s="6">
        <v>144296.52</v>
      </c>
      <c r="D100" s="6">
        <v>134982.01</v>
      </c>
    </row>
    <row r="101" ht="12.75" customHeight="1">
      <c r="B101" s="2" t="s">
        <v>45</v>
      </c>
      <c r="C101" s="6">
        <v>106675.17</v>
      </c>
      <c r="D101" s="6">
        <v>99844.88</v>
      </c>
    </row>
    <row r="102" ht="12.75" customHeight="1">
      <c r="B102" s="2" t="s">
        <v>46</v>
      </c>
      <c r="C102" s="6">
        <v>9380.17</v>
      </c>
      <c r="D102" s="6">
        <v>12930.32</v>
      </c>
    </row>
    <row r="103" ht="12.75" customHeight="1">
      <c r="B103" s="2" t="s">
        <v>47</v>
      </c>
      <c r="C103" s="6">
        <v>13298.64</v>
      </c>
      <c r="D103" s="6">
        <v>5887.28</v>
      </c>
    </row>
    <row r="104" ht="12.75" customHeight="1">
      <c r="B104" s="2" t="s">
        <v>48</v>
      </c>
      <c r="C104" s="6">
        <v>441.54</v>
      </c>
      <c r="D104" s="6">
        <v>2060.5</v>
      </c>
    </row>
    <row r="105" ht="12.75" customHeight="1">
      <c r="B105" s="2" t="s">
        <v>39</v>
      </c>
      <c r="C105" s="6">
        <v>0.0</v>
      </c>
      <c r="D105" s="6">
        <v>16207.28</v>
      </c>
    </row>
    <row r="106" ht="12.75" customHeight="1">
      <c r="B106" s="2" t="s">
        <v>63</v>
      </c>
      <c r="C106" s="6">
        <v>12299.94</v>
      </c>
      <c r="D106" s="6">
        <v>4817.76</v>
      </c>
    </row>
    <row r="107" ht="12.75" customHeight="1">
      <c r="B107" s="2" t="s">
        <v>64</v>
      </c>
      <c r="C107" s="6">
        <v>5000.0</v>
      </c>
      <c r="D107" s="6">
        <v>2889.38</v>
      </c>
    </row>
    <row r="108" ht="12.75" customHeight="1">
      <c r="B108" s="2" t="s">
        <v>65</v>
      </c>
      <c r="C108" s="6">
        <v>3586.0</v>
      </c>
      <c r="D108" s="6" t="s">
        <v>34</v>
      </c>
    </row>
    <row r="109" ht="12.75" customHeight="1">
      <c r="B109" s="2" t="s">
        <v>66</v>
      </c>
      <c r="C109" s="6">
        <v>11588.12</v>
      </c>
      <c r="D109" s="6" t="s">
        <v>34</v>
      </c>
    </row>
    <row r="110" ht="12.75" customHeight="1">
      <c r="B110" s="7" t="s">
        <v>12</v>
      </c>
      <c r="C110" s="6">
        <f>SUM(C95:C109)</f>
        <v>1348840.38</v>
      </c>
      <c r="D110" s="6">
        <f>SUM(D95:D104,D106:D107)</f>
        <v>1343211.81</v>
      </c>
    </row>
    <row r="111" ht="12.75" customHeight="1">
      <c r="B111" s="2"/>
      <c r="C111" s="6"/>
      <c r="D111" s="6"/>
    </row>
    <row r="112" ht="12.75" customHeight="1">
      <c r="B112" s="2"/>
      <c r="C112" s="6"/>
      <c r="D112" s="6"/>
    </row>
    <row r="113" ht="12.75" customHeight="1">
      <c r="B113" s="15" t="s">
        <v>8</v>
      </c>
    </row>
    <row r="114" ht="12.75" customHeight="1">
      <c r="B114" s="16" t="s">
        <v>26</v>
      </c>
      <c r="C114" s="1">
        <v>2021.0</v>
      </c>
      <c r="D114" s="1">
        <v>2020.0</v>
      </c>
    </row>
    <row r="115" ht="12.75" customHeight="1">
      <c r="B115" s="2" t="s">
        <v>40</v>
      </c>
      <c r="C115" s="6">
        <v>271557.79</v>
      </c>
      <c r="D115" s="6" t="s">
        <v>67</v>
      </c>
    </row>
    <row r="116" ht="12.75" customHeight="1">
      <c r="B116" s="2" t="s">
        <v>55</v>
      </c>
      <c r="C116" s="6">
        <v>89824.98</v>
      </c>
      <c r="D116" s="6"/>
    </row>
    <row r="117" ht="12.75" customHeight="1">
      <c r="B117" s="2" t="s">
        <v>49</v>
      </c>
      <c r="C117" s="6" t="s">
        <v>34</v>
      </c>
      <c r="D117" s="6"/>
    </row>
    <row r="118" ht="12.75" customHeight="1">
      <c r="B118" s="2" t="s">
        <v>42</v>
      </c>
      <c r="C118" s="6">
        <v>164085.81</v>
      </c>
      <c r="D118" s="6"/>
    </row>
    <row r="119" ht="12.75" customHeight="1">
      <c r="B119" s="2" t="s">
        <v>43</v>
      </c>
      <c r="C119" s="6">
        <v>405221.12</v>
      </c>
      <c r="D119" s="6"/>
    </row>
    <row r="120" ht="12.75" customHeight="1">
      <c r="B120" s="17" t="s">
        <v>44</v>
      </c>
      <c r="C120" s="6">
        <v>136376.61</v>
      </c>
      <c r="D120" s="6"/>
    </row>
    <row r="121" ht="12.75" customHeight="1">
      <c r="B121" s="2" t="s">
        <v>45</v>
      </c>
      <c r="C121" s="6">
        <v>117468.69</v>
      </c>
      <c r="D121" s="6"/>
    </row>
    <row r="122" ht="12.75" customHeight="1">
      <c r="B122" s="2" t="s">
        <v>46</v>
      </c>
      <c r="C122" s="6">
        <v>12459.54</v>
      </c>
      <c r="D122" s="6"/>
    </row>
    <row r="123" ht="12.75" customHeight="1">
      <c r="B123" s="2" t="s">
        <v>47</v>
      </c>
      <c r="C123" s="6">
        <v>14937.37</v>
      </c>
      <c r="D123" s="6"/>
    </row>
    <row r="124" ht="12.75" customHeight="1">
      <c r="B124" s="2" t="s">
        <v>48</v>
      </c>
      <c r="C124" s="6" t="s">
        <v>34</v>
      </c>
      <c r="D124" s="6"/>
    </row>
    <row r="125" ht="12.75" customHeight="1">
      <c r="B125" s="2" t="s">
        <v>39</v>
      </c>
      <c r="C125" s="6" t="s">
        <v>34</v>
      </c>
      <c r="D125" s="6"/>
    </row>
    <row r="126" ht="12.75" customHeight="1">
      <c r="B126" s="7" t="s">
        <v>12</v>
      </c>
      <c r="C126" s="6">
        <f>SUM(C115:C116,C118:C123)</f>
        <v>1211931.91</v>
      </c>
      <c r="D126" s="6"/>
    </row>
    <row r="127" ht="12.75" customHeight="1">
      <c r="B127" s="2"/>
      <c r="C127" s="6"/>
      <c r="D127" s="6"/>
    </row>
    <row r="128" ht="12.75" customHeight="1">
      <c r="B128" s="2"/>
      <c r="C128" s="6"/>
      <c r="D128" s="6"/>
    </row>
    <row r="129" ht="12.75" customHeight="1">
      <c r="B129" s="15" t="s">
        <v>9</v>
      </c>
    </row>
    <row r="130" ht="12.75" customHeight="1">
      <c r="B130" s="16" t="s">
        <v>26</v>
      </c>
      <c r="C130" s="1">
        <v>2021.0</v>
      </c>
      <c r="D130" s="1">
        <v>2020.0</v>
      </c>
    </row>
    <row r="131" ht="12.75" customHeight="1">
      <c r="B131" s="2" t="s">
        <v>40</v>
      </c>
      <c r="C131" s="6">
        <v>246976.34</v>
      </c>
      <c r="D131" s="6">
        <v>0.0</v>
      </c>
    </row>
    <row r="132" ht="12.75" customHeight="1">
      <c r="B132" s="2" t="s">
        <v>55</v>
      </c>
      <c r="C132" s="6">
        <v>129022.02</v>
      </c>
      <c r="D132" s="6">
        <v>0.0</v>
      </c>
    </row>
    <row r="133" ht="12.75" customHeight="1">
      <c r="B133" s="17" t="s">
        <v>68</v>
      </c>
      <c r="C133" s="6" t="s">
        <v>34</v>
      </c>
      <c r="D133" s="6">
        <v>9648.76</v>
      </c>
    </row>
    <row r="134" ht="12.75" customHeight="1">
      <c r="B134" s="2" t="s">
        <v>49</v>
      </c>
      <c r="C134" s="6" t="s">
        <v>34</v>
      </c>
      <c r="D134" s="6">
        <v>0.0</v>
      </c>
    </row>
    <row r="135" ht="12.75" customHeight="1">
      <c r="B135" s="17" t="s">
        <v>69</v>
      </c>
      <c r="C135" s="6">
        <v>9786.99</v>
      </c>
      <c r="D135" s="6">
        <v>9980.46</v>
      </c>
    </row>
    <row r="136" ht="12.75" customHeight="1">
      <c r="B136" s="2" t="s">
        <v>42</v>
      </c>
      <c r="C136" s="6">
        <v>601304.17</v>
      </c>
      <c r="D136" s="6">
        <v>631437.4</v>
      </c>
    </row>
    <row r="137" ht="12.75" customHeight="1">
      <c r="B137" s="2" t="s">
        <v>43</v>
      </c>
      <c r="C137" s="6">
        <v>196442.99</v>
      </c>
      <c r="D137" s="6">
        <v>177511.2</v>
      </c>
    </row>
    <row r="138" ht="12.75" customHeight="1">
      <c r="B138" s="2" t="s">
        <v>44</v>
      </c>
      <c r="C138" s="6">
        <v>102437.62</v>
      </c>
      <c r="D138" s="6">
        <v>133725.68</v>
      </c>
    </row>
    <row r="139" ht="12.75" customHeight="1">
      <c r="B139" s="2" t="s">
        <v>45</v>
      </c>
      <c r="C139" s="6">
        <v>142141.34</v>
      </c>
      <c r="D139" s="6">
        <v>230197.85</v>
      </c>
    </row>
    <row r="140" ht="12.75" customHeight="1">
      <c r="B140" s="2" t="s">
        <v>46</v>
      </c>
      <c r="C140" s="6">
        <v>12362.11</v>
      </c>
      <c r="D140" s="6">
        <v>10153.65</v>
      </c>
    </row>
    <row r="141" ht="12.75" customHeight="1">
      <c r="B141" s="2" t="s">
        <v>47</v>
      </c>
      <c r="C141" s="6" t="s">
        <v>34</v>
      </c>
      <c r="D141" s="6">
        <v>0.0</v>
      </c>
    </row>
    <row r="142" ht="12.75" customHeight="1">
      <c r="B142" s="2" t="s">
        <v>48</v>
      </c>
      <c r="C142" s="6">
        <v>10004.88</v>
      </c>
      <c r="D142" s="6">
        <v>3219.1</v>
      </c>
    </row>
    <row r="143" ht="12.75" customHeight="1">
      <c r="B143" s="2" t="s">
        <v>39</v>
      </c>
      <c r="C143" s="6">
        <v>0.0</v>
      </c>
      <c r="D143" s="6">
        <v>2266.33</v>
      </c>
    </row>
    <row r="144" ht="12.75" customHeight="1">
      <c r="B144" s="18" t="s">
        <v>12</v>
      </c>
      <c r="C144" s="6">
        <f>SUM(C131:C132,C135:C140,C142:C143)</f>
        <v>1450478.46</v>
      </c>
      <c r="D144" s="6">
        <f>SUM(D135:D140,D142)</f>
        <v>1196225.34</v>
      </c>
    </row>
    <row r="145" ht="12.75" customHeight="1"/>
    <row r="146" ht="12.75" customHeight="1"/>
    <row r="147" ht="12.75" customHeight="1">
      <c r="B147" s="15" t="s">
        <v>10</v>
      </c>
    </row>
    <row r="148" ht="12.75" customHeight="1">
      <c r="B148" s="16" t="s">
        <v>26</v>
      </c>
      <c r="C148" s="1">
        <v>2021.0</v>
      </c>
      <c r="D148" s="1">
        <v>2020.0</v>
      </c>
    </row>
    <row r="149" ht="12.75" customHeight="1">
      <c r="B149" s="2" t="s">
        <v>40</v>
      </c>
      <c r="C149" s="6">
        <v>321171.88</v>
      </c>
      <c r="D149" s="6">
        <v>320422.21</v>
      </c>
    </row>
    <row r="150" ht="12.75" customHeight="1">
      <c r="B150" s="2" t="s">
        <v>55</v>
      </c>
      <c r="C150" s="6">
        <v>176631.36</v>
      </c>
      <c r="D150" s="6">
        <v>94230.66</v>
      </c>
    </row>
    <row r="151" ht="12.75" customHeight="1">
      <c r="B151" s="17" t="s">
        <v>70</v>
      </c>
      <c r="C151" s="6">
        <v>41492.43</v>
      </c>
      <c r="D151" s="6">
        <v>41808.03</v>
      </c>
    </row>
    <row r="152" ht="12.75" customHeight="1">
      <c r="B152" s="2" t="s">
        <v>42</v>
      </c>
      <c r="C152" s="6">
        <v>249906.53</v>
      </c>
      <c r="D152" s="6">
        <v>261587.4</v>
      </c>
    </row>
    <row r="153" ht="12.75" customHeight="1">
      <c r="B153" s="2" t="s">
        <v>43</v>
      </c>
      <c r="C153" s="6">
        <v>219344.79</v>
      </c>
      <c r="D153" s="6">
        <v>251236.67</v>
      </c>
    </row>
    <row r="154" ht="12.75" customHeight="1">
      <c r="B154" s="2" t="s">
        <v>44</v>
      </c>
      <c r="C154" s="6">
        <v>126687.64</v>
      </c>
      <c r="D154" s="6">
        <v>132306.8</v>
      </c>
    </row>
    <row r="155" ht="12.75" customHeight="1">
      <c r="B155" s="2" t="s">
        <v>71</v>
      </c>
      <c r="C155" s="6">
        <v>150390.16</v>
      </c>
      <c r="D155" s="6">
        <v>231732.58</v>
      </c>
    </row>
    <row r="156" ht="12.75" customHeight="1">
      <c r="B156" s="17" t="s">
        <v>72</v>
      </c>
      <c r="C156" s="6"/>
      <c r="D156" s="6">
        <v>46713.65</v>
      </c>
    </row>
    <row r="157" ht="12.75" customHeight="1">
      <c r="B157" s="2" t="s">
        <v>46</v>
      </c>
      <c r="C157" s="6">
        <v>11540.97</v>
      </c>
      <c r="D157" s="6">
        <v>17603.94</v>
      </c>
    </row>
    <row r="158" ht="12.75" customHeight="1">
      <c r="B158" s="2" t="s">
        <v>47</v>
      </c>
      <c r="C158" s="6">
        <v>1245.33</v>
      </c>
      <c r="D158" s="6">
        <v>7169.75</v>
      </c>
    </row>
    <row r="159" ht="12.75" customHeight="1">
      <c r="B159" s="2" t="s">
        <v>48</v>
      </c>
      <c r="C159" s="6">
        <v>754.0</v>
      </c>
      <c r="D159" s="6">
        <v>1687.86</v>
      </c>
    </row>
    <row r="160" ht="12.75" customHeight="1">
      <c r="B160" s="2" t="s">
        <v>39</v>
      </c>
      <c r="C160" s="6" t="s">
        <v>34</v>
      </c>
      <c r="D160" s="6">
        <v>961.14</v>
      </c>
    </row>
    <row r="161" ht="12.75" customHeight="1">
      <c r="B161" s="18" t="s">
        <v>12</v>
      </c>
      <c r="C161" s="6">
        <f t="shared" ref="C161:D161" si="2">SUM(C149:C159)</f>
        <v>1299165.09</v>
      </c>
      <c r="D161" s="6">
        <f t="shared" si="2"/>
        <v>1406499.55</v>
      </c>
    </row>
    <row r="162" ht="12.75" customHeight="1">
      <c r="C162" s="6"/>
    </row>
    <row r="163" ht="12.75" customHeight="1"/>
    <row r="164" ht="12.75" customHeight="1">
      <c r="B164" s="15" t="s">
        <v>11</v>
      </c>
    </row>
    <row r="165" ht="12.75" customHeight="1">
      <c r="B165" s="16" t="s">
        <v>26</v>
      </c>
      <c r="C165" s="1">
        <v>2021.0</v>
      </c>
      <c r="D165" s="1">
        <v>2020.0</v>
      </c>
    </row>
    <row r="166" ht="12.75" customHeight="1">
      <c r="B166" s="2" t="s">
        <v>40</v>
      </c>
      <c r="C166" s="6">
        <v>957722.87</v>
      </c>
      <c r="D166" s="6">
        <v>1078855.96</v>
      </c>
    </row>
    <row r="167" ht="12.75" customHeight="1">
      <c r="B167" s="2" t="s">
        <v>55</v>
      </c>
      <c r="C167" s="6">
        <v>183704.16</v>
      </c>
      <c r="D167" s="6">
        <v>178289.09</v>
      </c>
    </row>
    <row r="168" ht="12.75" customHeight="1">
      <c r="B168" s="17" t="s">
        <v>73</v>
      </c>
      <c r="C168" s="6">
        <v>273634.47</v>
      </c>
      <c r="D168" s="6">
        <v>258013.82</v>
      </c>
    </row>
    <row r="169" ht="12.75" customHeight="1">
      <c r="B169" s="2" t="s">
        <v>42</v>
      </c>
      <c r="C169" s="6">
        <v>734718.94</v>
      </c>
      <c r="D169" s="6">
        <v>784336.24</v>
      </c>
    </row>
    <row r="170" ht="12.75" customHeight="1">
      <c r="B170" s="2" t="s">
        <v>43</v>
      </c>
      <c r="C170" s="6">
        <v>242294.19</v>
      </c>
      <c r="D170" s="6">
        <v>238131.38</v>
      </c>
    </row>
    <row r="171" ht="12.75" customHeight="1">
      <c r="B171" s="2" t="s">
        <v>44</v>
      </c>
      <c r="C171" s="6">
        <v>141462.79</v>
      </c>
      <c r="D171" s="6">
        <v>138727.44</v>
      </c>
    </row>
    <row r="172" ht="12.75" customHeight="1">
      <c r="B172" s="2" t="s">
        <v>45</v>
      </c>
      <c r="C172" s="6">
        <v>734718.64</v>
      </c>
      <c r="D172" s="6">
        <v>548977.69</v>
      </c>
    </row>
    <row r="173" ht="12.75" customHeight="1">
      <c r="B173" s="2" t="s">
        <v>46</v>
      </c>
      <c r="C173" s="6">
        <v>26368.14</v>
      </c>
      <c r="D173" s="6">
        <v>23089.17</v>
      </c>
    </row>
    <row r="174" ht="12.75" customHeight="1">
      <c r="B174" s="2" t="s">
        <v>47</v>
      </c>
      <c r="C174" s="6">
        <v>13220.32</v>
      </c>
      <c r="D174" s="6">
        <v>7073.15</v>
      </c>
    </row>
    <row r="175" ht="12.75" customHeight="1">
      <c r="B175" s="2" t="s">
        <v>57</v>
      </c>
      <c r="C175" s="6" t="s">
        <v>34</v>
      </c>
      <c r="D175" s="6">
        <v>2520.25</v>
      </c>
    </row>
    <row r="176" ht="12.75" customHeight="1">
      <c r="B176" s="2" t="s">
        <v>74</v>
      </c>
      <c r="C176" s="6" t="s">
        <v>34</v>
      </c>
      <c r="D176" s="6">
        <v>23262.32</v>
      </c>
    </row>
    <row r="177" ht="12.75" customHeight="1">
      <c r="B177" s="2" t="s">
        <v>48</v>
      </c>
      <c r="C177" s="6">
        <v>16178.18</v>
      </c>
      <c r="D177" s="6">
        <v>6300.94</v>
      </c>
    </row>
    <row r="178" ht="12.75" customHeight="1">
      <c r="B178" s="2" t="s">
        <v>39</v>
      </c>
      <c r="C178" s="6" t="s">
        <v>34</v>
      </c>
      <c r="D178" s="6">
        <v>24988.55</v>
      </c>
    </row>
    <row r="179" ht="12.75" customHeight="1">
      <c r="B179" s="2" t="s">
        <v>75</v>
      </c>
      <c r="C179" s="6">
        <v>21966.3</v>
      </c>
      <c r="D179" s="6" t="s">
        <v>34</v>
      </c>
    </row>
    <row r="180" ht="12.75" customHeight="1">
      <c r="B180" s="2" t="s">
        <v>76</v>
      </c>
      <c r="C180" s="6">
        <v>13504.61</v>
      </c>
      <c r="D180" s="6" t="s">
        <v>34</v>
      </c>
    </row>
    <row r="181" ht="12.75" customHeight="1">
      <c r="B181" s="18" t="s">
        <v>12</v>
      </c>
      <c r="C181" s="6">
        <f t="shared" ref="C181:D181" si="3">SUM(C166:C174,C177)</f>
        <v>3324022.7</v>
      </c>
      <c r="D181" s="6">
        <f t="shared" si="3"/>
        <v>3261794.88</v>
      </c>
    </row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0">
    <mergeCell ref="B129:D129"/>
    <mergeCell ref="B147:D147"/>
    <mergeCell ref="B164:D164"/>
    <mergeCell ref="B3:D3"/>
    <mergeCell ref="B20:D20"/>
    <mergeCell ref="B35:D35"/>
    <mergeCell ref="B51:D51"/>
    <mergeCell ref="B70:D70"/>
    <mergeCell ref="B93:D93"/>
    <mergeCell ref="B113:D113"/>
  </mergeCells>
  <printOptions/>
  <pageMargins bottom="0.7875" footer="0.0" header="0.0" left="0.7875" right="0.7875" top="0.78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31.13"/>
    <col customWidth="1" min="3" max="4" width="14.0"/>
    <col customWidth="1" min="5" max="5" width="13.13"/>
    <col customWidth="1" min="6" max="6" width="17.38"/>
    <col customWidth="1" min="7" max="8" width="11.63"/>
    <col customWidth="1" min="9" max="26" width="8.63"/>
  </cols>
  <sheetData>
    <row r="1" ht="12.75" customHeight="1"/>
    <row r="2" ht="12.75" customHeight="1">
      <c r="B2" s="11" t="s">
        <v>77</v>
      </c>
    </row>
    <row r="3" ht="12.75" customHeight="1">
      <c r="C3" s="3">
        <v>2018.0</v>
      </c>
      <c r="D3" s="3">
        <v>2019.0</v>
      </c>
      <c r="E3" s="3">
        <v>2020.0</v>
      </c>
      <c r="F3" s="3">
        <v>2021.0</v>
      </c>
    </row>
    <row r="4" ht="12.75" customHeight="1">
      <c r="B4" s="5" t="s">
        <v>2</v>
      </c>
      <c r="C4" s="6">
        <v>647301.66</v>
      </c>
      <c r="D4" s="6">
        <v>0.0</v>
      </c>
      <c r="E4" s="6">
        <v>0.0</v>
      </c>
      <c r="F4" s="6">
        <v>490855.65</v>
      </c>
    </row>
    <row r="5" ht="12.75" customHeight="1">
      <c r="B5" s="5" t="s">
        <v>3</v>
      </c>
      <c r="C5" s="6">
        <v>0.0</v>
      </c>
      <c r="D5" s="6">
        <v>0.0</v>
      </c>
      <c r="E5" s="6">
        <v>0.0</v>
      </c>
      <c r="F5" s="6">
        <v>0.0</v>
      </c>
    </row>
    <row r="6" ht="12.75" customHeight="1">
      <c r="B6" s="5" t="s">
        <v>4</v>
      </c>
      <c r="C6" s="6">
        <v>108215.05</v>
      </c>
      <c r="D6" s="6">
        <v>0.0</v>
      </c>
      <c r="E6" s="6">
        <v>0.0</v>
      </c>
      <c r="F6" s="6">
        <v>195176.25</v>
      </c>
    </row>
    <row r="7" ht="12.75" customHeight="1">
      <c r="B7" s="5" t="s">
        <v>5</v>
      </c>
      <c r="C7" s="6">
        <v>4426.79</v>
      </c>
      <c r="D7" s="6">
        <v>265274.51</v>
      </c>
      <c r="E7" s="6">
        <v>144230.07</v>
      </c>
      <c r="F7" s="6">
        <v>97989.1</v>
      </c>
      <c r="G7" s="5"/>
      <c r="H7" s="5"/>
    </row>
    <row r="8" ht="12.75" customHeight="1">
      <c r="B8" s="5" t="s">
        <v>6</v>
      </c>
      <c r="C8" s="6">
        <v>1903656.53</v>
      </c>
      <c r="D8" s="6">
        <v>1833151.21</v>
      </c>
      <c r="E8" s="6">
        <v>0.0</v>
      </c>
      <c r="F8" s="6">
        <v>593043.66</v>
      </c>
    </row>
    <row r="9" ht="12.75" customHeight="1">
      <c r="B9" s="5" t="s">
        <v>7</v>
      </c>
      <c r="C9" s="6">
        <v>0.0</v>
      </c>
      <c r="D9" s="6">
        <v>0.0</v>
      </c>
      <c r="E9" s="6">
        <v>0.0</v>
      </c>
      <c r="F9" s="6">
        <v>0.0</v>
      </c>
    </row>
    <row r="10" ht="12.75" customHeight="1">
      <c r="B10" s="5" t="s">
        <v>8</v>
      </c>
      <c r="C10" s="6">
        <v>0.0</v>
      </c>
      <c r="D10" s="6">
        <v>0.0</v>
      </c>
      <c r="E10" s="6">
        <v>0.0</v>
      </c>
      <c r="F10" s="6">
        <v>0.0</v>
      </c>
    </row>
    <row r="11" ht="12.75" customHeight="1">
      <c r="B11" s="5" t="s">
        <v>9</v>
      </c>
      <c r="C11" s="6">
        <v>306830.6</v>
      </c>
      <c r="D11" s="6">
        <v>1544177.21</v>
      </c>
      <c r="E11" s="6">
        <v>388584.21</v>
      </c>
      <c r="F11" s="6">
        <v>2825622.96</v>
      </c>
    </row>
    <row r="12" ht="12.75" customHeight="1">
      <c r="B12" s="5" t="s">
        <v>10</v>
      </c>
      <c r="C12" s="6">
        <v>0.0</v>
      </c>
      <c r="D12" s="6">
        <v>283645.51</v>
      </c>
      <c r="E12" s="6">
        <v>237217.05</v>
      </c>
      <c r="F12" s="6">
        <v>107078.35</v>
      </c>
    </row>
    <row r="13" ht="12.75" customHeight="1">
      <c r="B13" s="5" t="s">
        <v>11</v>
      </c>
      <c r="C13" s="6">
        <v>2973941.79</v>
      </c>
      <c r="D13" s="6">
        <v>1189870.01</v>
      </c>
      <c r="E13" s="6">
        <v>1507716.01</v>
      </c>
      <c r="F13" s="6">
        <v>282288.67</v>
      </c>
    </row>
    <row r="14" ht="12.75" customHeight="1">
      <c r="B14" s="7" t="s">
        <v>12</v>
      </c>
      <c r="C14" s="6">
        <f t="shared" ref="C14:F14" si="1">SUM(C4:C13)</f>
        <v>5944372.42</v>
      </c>
      <c r="D14" s="6">
        <f t="shared" si="1"/>
        <v>5116118.45</v>
      </c>
      <c r="E14" s="6">
        <f t="shared" si="1"/>
        <v>2277747.34</v>
      </c>
      <c r="F14" s="6">
        <f t="shared" si="1"/>
        <v>4592054.64</v>
      </c>
    </row>
    <row r="16" ht="27.0" customHeight="1">
      <c r="B16" s="14" t="s">
        <v>78</v>
      </c>
    </row>
    <row r="17" ht="12.75" customHeight="1"/>
    <row r="18" ht="12.75" customHeight="1">
      <c r="B18" s="1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2.75" customHeight="1">
      <c r="B39" s="5" t="s">
        <v>15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2:F2"/>
    <mergeCell ref="B16:D16"/>
  </mergeCells>
  <printOptions/>
  <pageMargins bottom="0.7875" footer="0.0" header="0.0" left="0.7875" right="0.7875" top="0.78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27.88"/>
    <col customWidth="1" min="3" max="3" width="15.38"/>
    <col customWidth="1" min="4" max="4" width="14.25"/>
    <col customWidth="1" min="5" max="5" width="13.13"/>
    <col customWidth="1" min="6" max="6" width="12.25"/>
    <col customWidth="1" min="7" max="26" width="8.63"/>
  </cols>
  <sheetData>
    <row r="1" ht="12.75" customHeight="1"/>
    <row r="2" ht="12.75" customHeight="1">
      <c r="B2" s="11" t="s">
        <v>79</v>
      </c>
    </row>
    <row r="3" ht="12.75" customHeight="1">
      <c r="C3" s="3">
        <v>2018.0</v>
      </c>
      <c r="D3" s="3">
        <v>2019.0</v>
      </c>
      <c r="E3" s="3">
        <v>2020.0</v>
      </c>
      <c r="F3" s="3">
        <v>2021.0</v>
      </c>
    </row>
    <row r="4" ht="12.75" customHeight="1">
      <c r="B4" s="19" t="s">
        <v>2</v>
      </c>
      <c r="C4" s="6">
        <v>39982.26</v>
      </c>
      <c r="D4" s="6">
        <v>121606.0</v>
      </c>
      <c r="E4" s="6">
        <v>99598.8</v>
      </c>
      <c r="F4" s="6">
        <v>70015.45</v>
      </c>
    </row>
    <row r="5" ht="12.75" customHeight="1">
      <c r="B5" s="19" t="s">
        <v>3</v>
      </c>
      <c r="C5" s="6">
        <v>11850.0</v>
      </c>
      <c r="D5" s="6">
        <v>65047.5</v>
      </c>
      <c r="E5" s="6">
        <v>321070.0</v>
      </c>
      <c r="F5" s="6">
        <v>63935.64</v>
      </c>
    </row>
    <row r="6" ht="12.75" customHeight="1">
      <c r="B6" s="19" t="s">
        <v>4</v>
      </c>
      <c r="C6" s="6">
        <v>10871.47</v>
      </c>
      <c r="D6" s="6">
        <v>0.0</v>
      </c>
      <c r="E6" s="6">
        <v>854.0</v>
      </c>
      <c r="F6" s="6">
        <v>33954.38</v>
      </c>
    </row>
    <row r="7" ht="12.75" customHeight="1">
      <c r="B7" s="19" t="s">
        <v>5</v>
      </c>
      <c r="C7" s="6">
        <v>0.0</v>
      </c>
      <c r="D7" s="6">
        <v>19766.7</v>
      </c>
      <c r="E7" s="6">
        <v>70352.6</v>
      </c>
      <c r="F7" s="6">
        <v>0.0</v>
      </c>
    </row>
    <row r="8" ht="12.75" customHeight="1">
      <c r="B8" s="19" t="s">
        <v>6</v>
      </c>
      <c r="C8" s="6">
        <v>67230.0</v>
      </c>
      <c r="D8" s="6">
        <v>19801.64</v>
      </c>
      <c r="E8" s="6">
        <v>137515.18</v>
      </c>
      <c r="F8" s="6">
        <v>35150.0</v>
      </c>
    </row>
    <row r="9" ht="12.75" customHeight="1">
      <c r="B9" s="19" t="s">
        <v>7</v>
      </c>
      <c r="C9" s="6">
        <v>60387.5</v>
      </c>
      <c r="D9" s="6">
        <v>8993.9</v>
      </c>
      <c r="E9" s="6">
        <v>33700.0</v>
      </c>
      <c r="F9" s="6">
        <v>6480.0</v>
      </c>
    </row>
    <row r="10" ht="12.75" customHeight="1">
      <c r="B10" s="19" t="s">
        <v>8</v>
      </c>
      <c r="C10" s="6">
        <v>83697.56</v>
      </c>
      <c r="D10" s="6">
        <v>11892.55</v>
      </c>
      <c r="E10" s="6">
        <v>64070.0</v>
      </c>
      <c r="F10" s="6">
        <v>15866.4</v>
      </c>
    </row>
    <row r="11" ht="12.75" customHeight="1">
      <c r="B11" s="19" t="s">
        <v>9</v>
      </c>
      <c r="C11" s="6">
        <v>69578.5</v>
      </c>
      <c r="D11" s="6">
        <v>145312.99</v>
      </c>
      <c r="E11" s="6">
        <v>64120.86</v>
      </c>
      <c r="F11" s="6">
        <v>34954.0</v>
      </c>
    </row>
    <row r="12" ht="12.75" customHeight="1">
      <c r="B12" s="19" t="s">
        <v>10</v>
      </c>
      <c r="C12" s="6">
        <v>90874.47</v>
      </c>
      <c r="D12" s="6">
        <v>47603.47</v>
      </c>
      <c r="E12" s="6">
        <v>41422.56</v>
      </c>
      <c r="F12" s="6">
        <v>22980.0</v>
      </c>
    </row>
    <row r="13" ht="12.75" customHeight="1">
      <c r="B13" s="19" t="s">
        <v>11</v>
      </c>
      <c r="C13" s="6">
        <v>382525.44</v>
      </c>
      <c r="D13" s="6">
        <v>706682.03</v>
      </c>
      <c r="E13" s="6">
        <v>626000.0</v>
      </c>
      <c r="F13" s="6">
        <v>119096.31</v>
      </c>
    </row>
    <row r="14" ht="12.75" customHeight="1">
      <c r="B14" s="7" t="s">
        <v>12</v>
      </c>
      <c r="C14" s="6">
        <f t="shared" ref="C14:F14" si="1">SUM(C4:C13)</f>
        <v>816997.2</v>
      </c>
      <c r="D14" s="6">
        <f t="shared" si="1"/>
        <v>1146706.78</v>
      </c>
      <c r="E14" s="6">
        <f t="shared" si="1"/>
        <v>1458704</v>
      </c>
      <c r="F14" s="6">
        <f t="shared" si="1"/>
        <v>402432.18</v>
      </c>
    </row>
    <row r="16" ht="38.25" customHeight="1">
      <c r="B16" s="14" t="s">
        <v>80</v>
      </c>
    </row>
    <row r="17" ht="12.75" customHeight="1"/>
    <row r="18" ht="12.75" customHeight="1">
      <c r="B18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2.75" customHeight="1">
      <c r="B40" s="5" t="s">
        <v>15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2:F2"/>
    <mergeCell ref="B16:D16"/>
  </mergeCells>
  <printOptions/>
  <pageMargins bottom="0.7875" footer="0.0" header="0.0" left="0.7875" right="0.7875" top="0.7875"/>
  <pageSetup paperSize="9" orientation="portrait"/>
  <drawing r:id="rId1"/>
</worksheet>
</file>