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7625" windowHeight="10365"/>
  </bookViews>
  <sheets>
    <sheet name="DEZ 2017" sheetId="6" r:id="rId1"/>
    <sheet name="SET 2017" sheetId="4" r:id="rId2"/>
    <sheet name="JUN 2017" sheetId="1" r:id="rId3"/>
  </sheets>
  <calcPr calcId="144525"/>
</workbook>
</file>

<file path=xl/calcChain.xml><?xml version="1.0" encoding="utf-8"?>
<calcChain xmlns="http://schemas.openxmlformats.org/spreadsheetml/2006/main">
  <c r="F62" i="6" l="1"/>
  <c r="F61" i="6"/>
  <c r="F60" i="6"/>
  <c r="F59" i="6"/>
  <c r="F58" i="6"/>
  <c r="F57" i="6"/>
  <c r="F49" i="6"/>
  <c r="G48" i="6" s="1"/>
  <c r="F42" i="6"/>
  <c r="F32" i="6"/>
  <c r="G19" i="6"/>
  <c r="F19" i="6"/>
  <c r="H18" i="6"/>
  <c r="H17" i="6"/>
  <c r="G16" i="6"/>
  <c r="G22" i="6" s="1"/>
  <c r="F16" i="6"/>
  <c r="F22" i="6" s="1"/>
  <c r="G43" i="6" l="1"/>
  <c r="G45" i="6"/>
  <c r="F33" i="6"/>
  <c r="F35" i="6" s="1"/>
  <c r="G33" i="6" s="1"/>
  <c r="G35" i="6" s="1"/>
  <c r="G44" i="6"/>
  <c r="G46" i="6"/>
  <c r="G47" i="6"/>
  <c r="H22" i="6"/>
  <c r="H16" i="6"/>
  <c r="F43" i="4"/>
  <c r="F33" i="4"/>
  <c r="F16" i="4"/>
  <c r="F39" i="6" l="1"/>
  <c r="G49" i="6"/>
  <c r="F69" i="4"/>
  <c r="F68" i="4"/>
  <c r="F67" i="4"/>
  <c r="F66" i="4"/>
  <c r="F65" i="4"/>
  <c r="F64" i="4"/>
  <c r="F50" i="4"/>
  <c r="F22" i="4"/>
  <c r="H21" i="4"/>
  <c r="H20" i="4"/>
  <c r="G19" i="4"/>
  <c r="F19" i="4"/>
  <c r="H18" i="4"/>
  <c r="H17" i="4"/>
  <c r="G16" i="4"/>
  <c r="H16" i="4" s="1"/>
  <c r="G47" i="4" l="1"/>
  <c r="F34" i="4"/>
  <c r="G22" i="4"/>
  <c r="H22" i="4" s="1"/>
  <c r="G48" i="4"/>
  <c r="G44" i="4"/>
  <c r="G49" i="4"/>
  <c r="G45" i="4"/>
  <c r="G46" i="4"/>
  <c r="H19" i="4"/>
  <c r="G50" i="4" l="1"/>
  <c r="F36" i="4"/>
  <c r="F40" i="4" s="1"/>
  <c r="G34" i="4" l="1"/>
  <c r="G36" i="4" s="1"/>
  <c r="H21" i="1" l="1"/>
  <c r="H20" i="1"/>
  <c r="G19" i="1"/>
  <c r="G16" i="1"/>
  <c r="F19" i="1"/>
  <c r="F16" i="1"/>
  <c r="G22" i="1" l="1"/>
  <c r="F22" i="1"/>
  <c r="H19" i="1"/>
  <c r="H18" i="1"/>
  <c r="H17" i="1"/>
  <c r="H16" i="1"/>
  <c r="F69" i="1" l="1"/>
  <c r="F68" i="1"/>
  <c r="F67" i="1"/>
  <c r="F66" i="1"/>
  <c r="F65" i="1"/>
  <c r="F64" i="1"/>
  <c r="F50" i="1" l="1"/>
  <c r="F34" i="1" s="1"/>
  <c r="G47" i="1" l="1"/>
  <c r="G46" i="1"/>
  <c r="G49" i="1"/>
  <c r="G45" i="1"/>
  <c r="G48" i="1"/>
  <c r="G44" i="1"/>
  <c r="H22" i="1" l="1"/>
  <c r="G50" i="1"/>
  <c r="F36" i="1" l="1"/>
  <c r="F40" i="1" s="1"/>
  <c r="G34" i="1" l="1"/>
  <c r="G36" i="1" s="1"/>
</calcChain>
</file>

<file path=xl/sharedStrings.xml><?xml version="1.0" encoding="utf-8"?>
<sst xmlns="http://schemas.openxmlformats.org/spreadsheetml/2006/main" count="162" uniqueCount="78">
  <si>
    <t>PRÓ-REITORIA DE ADMINISTRAÇÃO</t>
  </si>
  <si>
    <t>COORDENADORIA DE CONTABILDADE E FINANÇAS</t>
  </si>
  <si>
    <t>AH%</t>
  </si>
  <si>
    <t>TOTAL</t>
  </si>
  <si>
    <t>Fonte Siafi</t>
  </si>
  <si>
    <t>AV %</t>
  </si>
  <si>
    <t xml:space="preserve">TOTAL </t>
  </si>
  <si>
    <t>UG - 154359</t>
  </si>
  <si>
    <t>Tabela 03 - Obrigações contratuais  por contrato</t>
  </si>
  <si>
    <t>Tabela 04 - Principais transações por contrato</t>
  </si>
  <si>
    <t>Objeto</t>
  </si>
  <si>
    <t>Valor a Executar</t>
  </si>
  <si>
    <t>OBRAS</t>
  </si>
  <si>
    <t>Em relação aos contratos 01.02.03,04,05 e 06 , na tabela a seguir são detalhadas as principais transações</t>
  </si>
  <si>
    <t>FUNDAÇÃO UNIVERSIDADE FEDERAL DO PAMPA</t>
  </si>
  <si>
    <t>NOTAS EXPLICATIVAS DE CONTAS A PAGAR E FORNECEDORES</t>
  </si>
  <si>
    <t>NOTA 01 - Forcedres e Contas a Pagar</t>
  </si>
  <si>
    <r>
      <t xml:space="preserve">Em 30/06/2017 a </t>
    </r>
    <r>
      <rPr>
        <b/>
        <sz val="11"/>
        <color theme="1"/>
        <rFont val="Calibri"/>
        <family val="2"/>
        <scheme val="minor"/>
      </rPr>
      <t>FUNDAÇÃO UNIVERSIDADE FDERAL DO PAMPA</t>
    </r>
    <r>
      <rPr>
        <sz val="11"/>
        <color theme="1"/>
        <rFont val="Calibri"/>
        <family val="2"/>
        <scheme val="minor"/>
      </rPr>
      <t xml:space="preserve"> , apresentou um saldo em aberto de </t>
    </r>
  </si>
  <si>
    <t>R$  3.261.961,47 ( tres milhões duzentos e sessenta e um mil novecentos e sessenta e um reais e quarenta e sete</t>
  </si>
  <si>
    <t>centavos), relacionados com fornecedores e contas a pagar a curto prazo.</t>
  </si>
  <si>
    <t xml:space="preserve">A seguir apresenta-se a tabela, segregando-se essas  obrigações entre fornecedores nacionais e estrangeiros e </t>
  </si>
  <si>
    <t>entre circulante e não circulante.</t>
  </si>
  <si>
    <t>Tabela 01 -  Forcedores e Contas a Pagar - Composição.</t>
  </si>
  <si>
    <t xml:space="preserve">  Nacionais</t>
  </si>
  <si>
    <t xml:space="preserve">  Estrangeiros</t>
  </si>
  <si>
    <t>CIRCULANTE</t>
  </si>
  <si>
    <t>NÃO CIRCULANTE</t>
  </si>
  <si>
    <t xml:space="preserve">A totalidade dos fornecedores e contas a pagar do curto prazo se referem aos fornecedores nacionais , </t>
  </si>
  <si>
    <t xml:space="preserve">representando de 100% do total a ser pago. Form extraidas da conta 213100000 o valor de R$ 3,261.961,47  </t>
  </si>
  <si>
    <t>refertente a fornecedores naciinais.</t>
  </si>
  <si>
    <t>Na continuação apresentamos a UG 154359 (centralizadora de todas as transações desta universidade) constante</t>
  </si>
  <si>
    <t>Tabela 02 -  Fornecedores e Contas a Pagar</t>
  </si>
  <si>
    <t>dos valores mais expressivos de fornecedores e contas a pagar na data base de 30/06/2017.</t>
  </si>
  <si>
    <t>Na tabela apresentada a seguir , relaciona-se os 06 (seis )  fornecedores mais significativos e o salso em aberto</t>
  </si>
  <si>
    <t>da conta de forncedores nacionais</t>
  </si>
  <si>
    <t>Data  de Refencia</t>
  </si>
  <si>
    <t>forncedor</t>
  </si>
  <si>
    <t>01 - BLUE ENGENHARIA LTDA</t>
  </si>
  <si>
    <t>02 - CONSTRUTORA SOTRIN LTDA</t>
  </si>
  <si>
    <t>03 - MARSOU ENGENHARIA EIRELI</t>
  </si>
  <si>
    <t>04 - SULCLEAN SERVIÇOS LTDA</t>
  </si>
  <si>
    <t>05 - WEBLABOR SÃO PAULO MATERIAIS DITÁTICOS LTDA</t>
  </si>
  <si>
    <t>MATERIAL DIDÁTICO - CURSO DE MEDICINA</t>
  </si>
  <si>
    <t>na    data  base  de  30   de  junho  de  2017,         representado</t>
  </si>
  <si>
    <t>quatro centavos).</t>
  </si>
  <si>
    <t>dos valores mais expressivos de fornecedores e contas a pagar na data base de 30/09/2017.</t>
  </si>
  <si>
    <t xml:space="preserve"> NOTAS EXPLICATIVAS DE CONTAS A PAGAR E FORNECEDORES  DO 3º TRIMESTRE DE 2017.</t>
  </si>
  <si>
    <t>representando 100,00% dos valores a serem pagos. Foram estraidos da conta 213000000.</t>
  </si>
  <si>
    <t>01 -  SULCLEAN SERVICOS LTDA</t>
  </si>
  <si>
    <t>02 -  CONSTRUTORA SOTRIN LTDA</t>
  </si>
  <si>
    <t>03 -  JOCELIA D.DALLABRIDA - EPP</t>
  </si>
  <si>
    <t>04 -  TASCHETTO E SOUZA LTDA - ME</t>
  </si>
  <si>
    <t>05 -  VIGITEC SEGURANCA LTDA</t>
  </si>
  <si>
    <t>06 -  NILSON THOMAZ SILVA SANCHOTENE JUNIOR - EPP</t>
  </si>
  <si>
    <t>SEGURANÇA</t>
  </si>
  <si>
    <t xml:space="preserve">A  totalidade   dos  fornecedores  e  contas   a    pagar   do   curto   prazo   se   referem  a   fornecedores  nacionais  </t>
  </si>
  <si>
    <r>
      <t xml:space="preserve">Em 30/09/2017   a     </t>
    </r>
    <r>
      <rPr>
        <b/>
        <sz val="11"/>
        <color theme="1"/>
        <rFont val="Calibri"/>
        <family val="2"/>
        <scheme val="minor"/>
      </rPr>
      <t>FUNDAÇÃO   UNIVERSIDADE   FDERAL  DO    PAMPA</t>
    </r>
    <r>
      <rPr>
        <sz val="11"/>
        <color theme="1"/>
        <rFont val="Calibri"/>
        <family val="2"/>
        <scheme val="minor"/>
      </rPr>
      <t xml:space="preserve">    , apresentou  um  saldo  em  aberto  de </t>
    </r>
  </si>
  <si>
    <t xml:space="preserve">R$  2.539.559,94 (dois  milhões  quinhentos e  trinta e  nove reais   quinhentos  e  cinquenta nove reais e noventa </t>
  </si>
  <si>
    <t>Tabela 01 -  Fornecedores e Contas a Pagar - Composição.</t>
  </si>
  <si>
    <t>dos valores mais expressivos de fornecedores e contas a pagar na data base de 31/12/2017.</t>
  </si>
  <si>
    <t>01 -  ENGASTE PROJETOS, CONSTRUCOES E INCORPORACOES LTDA</t>
  </si>
  <si>
    <t>02 -  ENG-MAQ EQUIPAMENTOS INDUSTRIAIS LTDA - EPP</t>
  </si>
  <si>
    <t>03 -  CONSTRUTORA SOTRIN LTDA</t>
  </si>
  <si>
    <t>04 - TEREZINHA PRIETO ROJAS - ME</t>
  </si>
  <si>
    <t>05 -  HEXA COMERCIO E IMPORTACAO DE EQUIPAMENTOS EIRELI - EPP</t>
  </si>
  <si>
    <t>06 -  SIONE MARIA GEREMIAS SCHAEFER - ME</t>
  </si>
  <si>
    <t>Em 31/12/2017   a     FUNDAÇÃO   UNIVERSIDADE   FDERAL  DO    PAMPA    , apresentou  um  saldo  em  aberto de</t>
  </si>
  <si>
    <t>R$  169.688,36 (cento e sessenta e nove mil, seiscentos e oitenta e oito reais e  trinta e  seis centavos.</t>
  </si>
  <si>
    <t>Na tabela apresentada a seguir, relaciona-se os 06 (seis )  fornecedores mais significativos e o saldo em aberto</t>
  </si>
  <si>
    <t>na    data  base  de  31   de dezembro  de  2017,  representado</t>
  </si>
  <si>
    <t>da conta de fornecedores nacionais</t>
  </si>
  <si>
    <t>fornecedor</t>
  </si>
  <si>
    <t>Data  de Referência</t>
  </si>
  <si>
    <t>AQUSIÇÃO DE MATERIAL PERMANETE</t>
  </si>
  <si>
    <t>AQUISIÇÃO DE MATERIAL DE CONSUMO</t>
  </si>
  <si>
    <t>Em relação aos fornecedores 01, 02, 03, 04, 05 e 06, na tabela a seguir são detalhadas as principais transações:</t>
  </si>
  <si>
    <t xml:space="preserve"> NOTAS EXPLICATIVAS DE CONTAS A PAGAR E FORNECEDORES  EXERCÍCIO DE 2017</t>
  </si>
  <si>
    <t>NOTA 01 - Fornecedores e Contas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</si>
</sst>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5" xfId="0" applyBorder="1" applyAlignment="1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0" xfId="0" applyBorder="1" applyAlignment="1"/>
    <xf numFmtId="4" fontId="0" fillId="0" borderId="13" xfId="0" applyNumberForma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7" xfId="0" applyNumberFormat="1" applyBorder="1"/>
    <xf numFmtId="4" fontId="0" fillId="0" borderId="9" xfId="0" applyNumberFormat="1" applyBorder="1"/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7" xfId="0" applyFill="1" applyBorder="1"/>
    <xf numFmtId="10" fontId="0" fillId="0" borderId="0" xfId="0" applyNumberFormat="1" applyBorder="1" applyAlignment="1">
      <alignment horizontal="left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3" xfId="0" applyBorder="1"/>
    <xf numFmtId="0" fontId="1" fillId="0" borderId="7" xfId="0" applyFont="1" applyBorder="1"/>
    <xf numFmtId="0" fontId="1" fillId="0" borderId="0" xfId="0" applyFont="1" applyBorder="1"/>
    <xf numFmtId="14" fontId="1" fillId="2" borderId="1" xfId="0" applyNumberFormat="1" applyFont="1" applyFill="1" applyBorder="1"/>
    <xf numFmtId="14" fontId="1" fillId="2" borderId="12" xfId="0" applyNumberFormat="1" applyFont="1" applyFill="1" applyBorder="1" applyAlignment="1">
      <alignment horizontal="center"/>
    </xf>
    <xf numFmtId="4" fontId="1" fillId="2" borderId="12" xfId="0" applyNumberFormat="1" applyFont="1" applyFill="1" applyBorder="1"/>
    <xf numFmtId="4" fontId="1" fillId="2" borderId="1" xfId="0" applyNumberFormat="1" applyFont="1" applyFill="1" applyBorder="1"/>
    <xf numFmtId="2" fontId="1" fillId="2" borderId="12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12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10" fontId="0" fillId="0" borderId="7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" fontId="1" fillId="0" borderId="4" xfId="0" applyNumberFormat="1" applyFont="1" applyBorder="1"/>
    <xf numFmtId="2" fontId="1" fillId="0" borderId="13" xfId="0" applyNumberFormat="1" applyFont="1" applyBorder="1" applyAlignment="1">
      <alignment horizontal="center"/>
    </xf>
    <xf numFmtId="4" fontId="1" fillId="0" borderId="7" xfId="0" applyNumberFormat="1" applyFont="1" applyBorder="1"/>
    <xf numFmtId="2" fontId="1" fillId="0" borderId="14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0" borderId="7" xfId="0" applyFont="1" applyBorder="1" applyAlignment="1">
      <alignment horizontal="left"/>
    </xf>
    <xf numFmtId="4" fontId="3" fillId="0" borderId="4" xfId="0" applyNumberFormat="1" applyFont="1" applyBorder="1"/>
    <xf numFmtId="4" fontId="2" fillId="0" borderId="7" xfId="0" applyNumberFormat="1" applyFont="1" applyBorder="1"/>
    <xf numFmtId="4" fontId="3" fillId="0" borderId="7" xfId="0" applyNumberFormat="1" applyFont="1" applyBorder="1"/>
    <xf numFmtId="0" fontId="3" fillId="0" borderId="7" xfId="0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8" xfId="0" applyFont="1" applyBorder="1"/>
    <xf numFmtId="0" fontId="3" fillId="2" borderId="1" xfId="0" applyFont="1" applyFill="1" applyBorder="1"/>
    <xf numFmtId="0" fontId="3" fillId="2" borderId="1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Normal="100" workbookViewId="0">
      <selection activeCell="G7" sqref="G7"/>
    </sheetView>
  </sheetViews>
  <sheetFormatPr defaultRowHeight="15" x14ac:dyDescent="0.25"/>
  <cols>
    <col min="1" max="1" width="10.7109375" customWidth="1"/>
    <col min="5" max="5" width="17.5703125" customWidth="1"/>
    <col min="6" max="6" width="14.140625" customWidth="1"/>
    <col min="7" max="7" width="13.42578125" customWidth="1"/>
    <col min="8" max="8" width="19.28515625" customWidth="1"/>
  </cols>
  <sheetData>
    <row r="1" spans="1:8" x14ac:dyDescent="0.25">
      <c r="A1" s="82" t="s">
        <v>14</v>
      </c>
      <c r="B1" s="83"/>
      <c r="C1" s="83"/>
      <c r="D1" s="83"/>
      <c r="E1" s="83"/>
      <c r="F1" s="83"/>
      <c r="G1" s="83"/>
      <c r="H1" s="84"/>
    </row>
    <row r="2" spans="1:8" x14ac:dyDescent="0.25">
      <c r="A2" s="82" t="s">
        <v>0</v>
      </c>
      <c r="B2" s="83"/>
      <c r="C2" s="83"/>
      <c r="D2" s="83"/>
      <c r="E2" s="83"/>
      <c r="F2" s="83"/>
      <c r="G2" s="83"/>
      <c r="H2" s="84"/>
    </row>
    <row r="3" spans="1:8" x14ac:dyDescent="0.25">
      <c r="A3" s="82" t="s">
        <v>1</v>
      </c>
      <c r="B3" s="83"/>
      <c r="C3" s="83"/>
      <c r="D3" s="83"/>
      <c r="E3" s="83"/>
      <c r="F3" s="83"/>
      <c r="G3" s="83"/>
      <c r="H3" s="84"/>
    </row>
    <row r="4" spans="1:8" x14ac:dyDescent="0.25">
      <c r="A4" s="82" t="s">
        <v>76</v>
      </c>
      <c r="B4" s="83"/>
      <c r="C4" s="83"/>
      <c r="D4" s="83"/>
      <c r="E4" s="83"/>
      <c r="F4" s="83"/>
      <c r="G4" s="83"/>
      <c r="H4" s="84"/>
    </row>
    <row r="5" spans="1:8" x14ac:dyDescent="0.25">
      <c r="A5" s="7"/>
      <c r="B5" s="1"/>
      <c r="C5" s="1"/>
      <c r="D5" s="1"/>
      <c r="E5" s="1"/>
      <c r="F5" s="1"/>
      <c r="G5" s="1"/>
      <c r="H5" s="2"/>
    </row>
    <row r="6" spans="1:8" x14ac:dyDescent="0.25">
      <c r="A6" s="69" t="s">
        <v>77</v>
      </c>
      <c r="B6" s="29"/>
      <c r="C6" s="29"/>
      <c r="D6" s="1"/>
      <c r="E6" s="1"/>
      <c r="F6" s="1"/>
      <c r="G6" s="1"/>
      <c r="H6" s="2"/>
    </row>
    <row r="7" spans="1:8" x14ac:dyDescent="0.25">
      <c r="A7" s="7"/>
      <c r="B7" s="1"/>
      <c r="C7" s="1"/>
      <c r="D7" s="1"/>
      <c r="E7" s="1"/>
      <c r="F7" s="1"/>
      <c r="G7" s="1"/>
      <c r="H7" s="2"/>
    </row>
    <row r="8" spans="1:8" x14ac:dyDescent="0.25">
      <c r="A8" s="7" t="s">
        <v>66</v>
      </c>
      <c r="B8" s="1"/>
      <c r="C8" s="1"/>
      <c r="D8" s="1"/>
      <c r="E8" s="1"/>
      <c r="F8" s="1"/>
      <c r="G8" s="1"/>
      <c r="H8" s="2"/>
    </row>
    <row r="9" spans="1:8" x14ac:dyDescent="0.25">
      <c r="A9" s="7" t="s">
        <v>67</v>
      </c>
      <c r="B9" s="1"/>
      <c r="C9" s="1"/>
      <c r="D9" s="1"/>
      <c r="E9" s="1"/>
      <c r="F9" s="1"/>
      <c r="G9" s="1"/>
      <c r="H9" s="2"/>
    </row>
    <row r="10" spans="1:8" ht="15" customHeight="1" x14ac:dyDescent="0.25">
      <c r="A10" s="65"/>
      <c r="B10" s="63"/>
      <c r="C10" s="63"/>
      <c r="D10" s="63"/>
      <c r="E10" s="63"/>
      <c r="F10" s="63"/>
      <c r="G10" s="63"/>
      <c r="H10" s="64"/>
    </row>
    <row r="11" spans="1:8" ht="18" customHeight="1" x14ac:dyDescent="0.25">
      <c r="A11" s="61" t="s">
        <v>20</v>
      </c>
      <c r="B11" s="63"/>
      <c r="C11" s="63"/>
      <c r="D11" s="63"/>
      <c r="E11" s="63"/>
      <c r="F11" s="63"/>
      <c r="G11" s="63"/>
      <c r="H11" s="64"/>
    </row>
    <row r="12" spans="1:8" ht="16.5" customHeight="1" x14ac:dyDescent="0.25">
      <c r="A12" s="61" t="s">
        <v>21</v>
      </c>
      <c r="B12" s="63"/>
      <c r="C12" s="63"/>
      <c r="D12" s="63"/>
      <c r="E12" s="63"/>
      <c r="F12" s="63"/>
      <c r="G12" s="63"/>
      <c r="H12" s="64"/>
    </row>
    <row r="13" spans="1:8" x14ac:dyDescent="0.25">
      <c r="A13" s="7"/>
      <c r="B13" s="1"/>
      <c r="C13" s="1"/>
      <c r="D13" s="1"/>
      <c r="E13" s="1"/>
      <c r="F13" s="1"/>
      <c r="G13" s="1"/>
      <c r="H13" s="2"/>
    </row>
    <row r="14" spans="1:8" x14ac:dyDescent="0.25">
      <c r="A14" s="28" t="s">
        <v>58</v>
      </c>
      <c r="B14" s="29"/>
      <c r="C14" s="29"/>
      <c r="D14" s="29"/>
      <c r="E14" s="1"/>
      <c r="F14" s="1"/>
      <c r="G14" s="1"/>
      <c r="H14" s="2"/>
    </row>
    <row r="15" spans="1:8" x14ac:dyDescent="0.25">
      <c r="A15" s="82"/>
      <c r="B15" s="83"/>
      <c r="C15" s="83"/>
      <c r="D15" s="83"/>
      <c r="E15" s="83"/>
      <c r="F15" s="30">
        <v>43100</v>
      </c>
      <c r="G15" s="30">
        <v>42735</v>
      </c>
      <c r="H15" s="31" t="s">
        <v>2</v>
      </c>
    </row>
    <row r="16" spans="1:8" x14ac:dyDescent="0.25">
      <c r="A16" s="85" t="s">
        <v>25</v>
      </c>
      <c r="B16" s="86"/>
      <c r="C16" s="86"/>
      <c r="D16" s="86"/>
      <c r="E16" s="86"/>
      <c r="F16" s="66">
        <f>F17+F18</f>
        <v>169688.36</v>
      </c>
      <c r="G16" s="66">
        <f>G17+G18</f>
        <v>444227.71</v>
      </c>
      <c r="H16" s="53">
        <f t="shared" ref="H16:H22" si="0">F16/G16*100-100</f>
        <v>-61.80149140178581</v>
      </c>
    </row>
    <row r="17" spans="1:8" x14ac:dyDescent="0.25">
      <c r="A17" s="87" t="s">
        <v>23</v>
      </c>
      <c r="B17" s="88"/>
      <c r="C17" s="88"/>
      <c r="D17" s="88"/>
      <c r="E17" s="88"/>
      <c r="F17" s="67">
        <v>169688.36</v>
      </c>
      <c r="G17" s="67">
        <v>417058.71</v>
      </c>
      <c r="H17" s="18">
        <f t="shared" si="0"/>
        <v>-59.31307608945513</v>
      </c>
    </row>
    <row r="18" spans="1:8" x14ac:dyDescent="0.25">
      <c r="A18" s="87" t="s">
        <v>24</v>
      </c>
      <c r="B18" s="88"/>
      <c r="C18" s="88"/>
      <c r="D18" s="88"/>
      <c r="E18" s="88"/>
      <c r="F18" s="67">
        <v>0</v>
      </c>
      <c r="G18" s="67">
        <v>27169</v>
      </c>
      <c r="H18" s="18">
        <f t="shared" si="0"/>
        <v>-100</v>
      </c>
    </row>
    <row r="19" spans="1:8" x14ac:dyDescent="0.25">
      <c r="A19" s="89" t="s">
        <v>26</v>
      </c>
      <c r="B19" s="90"/>
      <c r="C19" s="90"/>
      <c r="D19" s="90"/>
      <c r="E19" s="90"/>
      <c r="F19" s="68">
        <f>F20+F21</f>
        <v>0</v>
      </c>
      <c r="G19" s="68">
        <f>G20+G21</f>
        <v>0</v>
      </c>
      <c r="H19" s="55"/>
    </row>
    <row r="20" spans="1:8" x14ac:dyDescent="0.25">
      <c r="A20" s="61" t="s">
        <v>23</v>
      </c>
      <c r="B20" s="62"/>
      <c r="C20" s="62"/>
      <c r="D20" s="62"/>
      <c r="E20" s="62"/>
      <c r="F20" s="15">
        <v>0</v>
      </c>
      <c r="G20" s="15">
        <v>0</v>
      </c>
      <c r="H20" s="18"/>
    </row>
    <row r="21" spans="1:8" x14ac:dyDescent="0.25">
      <c r="A21" s="47" t="s">
        <v>24</v>
      </c>
      <c r="B21" s="48"/>
      <c r="C21" s="48"/>
      <c r="D21" s="48"/>
      <c r="E21" s="48"/>
      <c r="F21" s="16">
        <v>0</v>
      </c>
      <c r="G21" s="16">
        <v>0</v>
      </c>
      <c r="H21" s="18"/>
    </row>
    <row r="22" spans="1:8" x14ac:dyDescent="0.25">
      <c r="A22" s="91" t="s">
        <v>3</v>
      </c>
      <c r="B22" s="92"/>
      <c r="C22" s="92"/>
      <c r="D22" s="92"/>
      <c r="E22" s="92"/>
      <c r="F22" s="32">
        <f>F16+F19</f>
        <v>169688.36</v>
      </c>
      <c r="G22" s="32">
        <f>G16+G19</f>
        <v>444227.71</v>
      </c>
      <c r="H22" s="34">
        <f t="shared" si="0"/>
        <v>-61.80149140178581</v>
      </c>
    </row>
    <row r="23" spans="1:8" x14ac:dyDescent="0.25">
      <c r="A23" s="61" t="s">
        <v>4</v>
      </c>
      <c r="B23" s="62"/>
      <c r="C23" s="62"/>
      <c r="D23" s="62"/>
      <c r="E23" s="62"/>
      <c r="F23" s="1"/>
      <c r="G23" s="1"/>
      <c r="H23" s="2"/>
    </row>
    <row r="24" spans="1:8" x14ac:dyDescent="0.25">
      <c r="A24" s="7"/>
      <c r="B24" s="1"/>
      <c r="C24" s="1"/>
      <c r="D24" s="1"/>
      <c r="E24" s="1"/>
      <c r="F24" s="1"/>
      <c r="G24" s="1"/>
      <c r="H24" s="2"/>
    </row>
    <row r="25" spans="1:8" x14ac:dyDescent="0.25">
      <c r="A25" s="7" t="s">
        <v>55</v>
      </c>
      <c r="B25" s="1"/>
      <c r="C25" s="1"/>
      <c r="D25" s="1"/>
      <c r="E25" s="1"/>
      <c r="F25" s="1"/>
      <c r="G25" s="1"/>
      <c r="H25" s="2"/>
    </row>
    <row r="26" spans="1:8" x14ac:dyDescent="0.25">
      <c r="A26" s="7" t="s">
        <v>47</v>
      </c>
      <c r="B26" s="1"/>
      <c r="C26" s="1"/>
      <c r="D26" s="1"/>
      <c r="E26" s="1"/>
      <c r="F26" s="1"/>
      <c r="G26" s="1"/>
      <c r="H26" s="2"/>
    </row>
    <row r="27" spans="1:8" x14ac:dyDescent="0.25">
      <c r="A27" s="7"/>
      <c r="B27" s="1"/>
      <c r="C27" s="1"/>
      <c r="D27" s="1"/>
      <c r="E27" s="1"/>
      <c r="F27" s="1"/>
      <c r="G27" s="1"/>
      <c r="H27" s="2"/>
    </row>
    <row r="28" spans="1:8" x14ac:dyDescent="0.25">
      <c r="A28" s="7" t="s">
        <v>30</v>
      </c>
      <c r="B28" s="1"/>
      <c r="C28" s="1"/>
      <c r="D28" s="1"/>
      <c r="E28" s="1"/>
      <c r="F28" s="1"/>
      <c r="G28" s="1"/>
      <c r="H28" s="2"/>
    </row>
    <row r="29" spans="1:8" x14ac:dyDescent="0.25">
      <c r="A29" s="7" t="s">
        <v>59</v>
      </c>
      <c r="B29" s="1"/>
      <c r="C29" s="1"/>
      <c r="D29" s="1"/>
      <c r="E29" s="1"/>
      <c r="F29" s="1"/>
      <c r="G29" s="1"/>
      <c r="H29" s="2"/>
    </row>
    <row r="30" spans="1:8" x14ac:dyDescent="0.25">
      <c r="A30" s="7"/>
      <c r="B30" s="1"/>
      <c r="C30" s="1"/>
      <c r="D30" s="1"/>
      <c r="E30" s="1"/>
      <c r="F30" s="1"/>
      <c r="G30" s="1"/>
      <c r="H30" s="2"/>
    </row>
    <row r="31" spans="1:8" x14ac:dyDescent="0.25">
      <c r="A31" s="28" t="s">
        <v>31</v>
      </c>
      <c r="B31" s="29"/>
      <c r="C31" s="29"/>
      <c r="D31" s="29"/>
      <c r="E31" s="29"/>
      <c r="F31" s="29"/>
      <c r="G31" s="1"/>
      <c r="H31" s="2"/>
    </row>
    <row r="32" spans="1:8" x14ac:dyDescent="0.25">
      <c r="A32" s="35"/>
      <c r="B32" s="36"/>
      <c r="C32" s="36"/>
      <c r="D32" s="36"/>
      <c r="E32" s="36"/>
      <c r="F32" s="30">
        <f>F15</f>
        <v>43100</v>
      </c>
      <c r="G32" s="60" t="s">
        <v>5</v>
      </c>
      <c r="H32" s="37"/>
    </row>
    <row r="33" spans="1:8" x14ac:dyDescent="0.25">
      <c r="A33" s="20" t="s">
        <v>7</v>
      </c>
      <c r="B33" s="1"/>
      <c r="C33" s="1"/>
      <c r="D33" s="1"/>
      <c r="E33" s="1"/>
      <c r="F33" s="14">
        <f>F49</f>
        <v>153428.08000000002</v>
      </c>
      <c r="G33" s="19">
        <f>F33/F35*100</f>
        <v>100</v>
      </c>
      <c r="H33" s="9"/>
    </row>
    <row r="34" spans="1:8" x14ac:dyDescent="0.25">
      <c r="A34" s="7"/>
      <c r="B34" s="1"/>
      <c r="C34" s="1"/>
      <c r="D34" s="1"/>
      <c r="E34" s="1"/>
      <c r="F34" s="15"/>
      <c r="G34" s="50"/>
      <c r="H34" s="10"/>
    </row>
    <row r="35" spans="1:8" x14ac:dyDescent="0.25">
      <c r="A35" s="35" t="s">
        <v>6</v>
      </c>
      <c r="B35" s="36"/>
      <c r="C35" s="36"/>
      <c r="D35" s="36"/>
      <c r="E35" s="36"/>
      <c r="F35" s="33">
        <f>F33+F34</f>
        <v>153428.08000000002</v>
      </c>
      <c r="G35" s="38">
        <f>G33+G34</f>
        <v>100</v>
      </c>
      <c r="H35" s="37"/>
    </row>
    <row r="36" spans="1:8" x14ac:dyDescent="0.25">
      <c r="A36" s="20" t="s">
        <v>4</v>
      </c>
      <c r="B36" s="1"/>
      <c r="C36" s="1"/>
      <c r="D36" s="1"/>
      <c r="E36" s="1"/>
      <c r="F36" s="1"/>
      <c r="G36" s="1"/>
      <c r="H36" s="2"/>
    </row>
    <row r="37" spans="1:8" x14ac:dyDescent="0.25">
      <c r="A37" s="7"/>
      <c r="B37" s="1"/>
      <c r="C37" s="1"/>
      <c r="D37" s="1"/>
      <c r="E37" s="1"/>
      <c r="F37" s="1"/>
      <c r="G37" s="1"/>
      <c r="H37" s="2"/>
    </row>
    <row r="38" spans="1:8" x14ac:dyDescent="0.25">
      <c r="A38" s="7" t="s">
        <v>68</v>
      </c>
      <c r="B38" s="1"/>
      <c r="C38" s="1"/>
      <c r="D38" s="1"/>
      <c r="E38" s="1"/>
      <c r="F38" s="1"/>
      <c r="G38" s="1"/>
      <c r="H38" s="2"/>
    </row>
    <row r="39" spans="1:8" x14ac:dyDescent="0.25">
      <c r="A39" s="43" t="s">
        <v>69</v>
      </c>
      <c r="B39" s="1"/>
      <c r="C39" s="1"/>
      <c r="D39" s="21"/>
      <c r="E39" s="1"/>
      <c r="F39" s="56">
        <f>F35/F22</f>
        <v>0.90417563113934285</v>
      </c>
      <c r="G39" s="1" t="s">
        <v>70</v>
      </c>
      <c r="H39" s="2"/>
    </row>
    <row r="40" spans="1:8" x14ac:dyDescent="0.25">
      <c r="A40" s="7"/>
      <c r="B40" s="1"/>
      <c r="C40" s="1"/>
      <c r="D40" s="1"/>
      <c r="E40" s="1"/>
      <c r="F40" s="1"/>
      <c r="G40" s="1"/>
      <c r="H40" s="2"/>
    </row>
    <row r="41" spans="1:8" x14ac:dyDescent="0.25">
      <c r="A41" s="28" t="s">
        <v>8</v>
      </c>
      <c r="B41" s="29"/>
      <c r="C41" s="29"/>
      <c r="D41" s="29"/>
      <c r="E41" s="29"/>
      <c r="F41" s="1"/>
      <c r="G41" s="1"/>
      <c r="H41" s="2"/>
    </row>
    <row r="42" spans="1:8" x14ac:dyDescent="0.25">
      <c r="A42" s="35"/>
      <c r="B42" s="36"/>
      <c r="C42" s="36"/>
      <c r="D42" s="36"/>
      <c r="E42" s="36"/>
      <c r="F42" s="30">
        <f>F15</f>
        <v>43100</v>
      </c>
      <c r="G42" s="39" t="s">
        <v>5</v>
      </c>
      <c r="H42" s="40"/>
    </row>
    <row r="43" spans="1:8" x14ac:dyDescent="0.25">
      <c r="A43" t="s">
        <v>60</v>
      </c>
      <c r="B43" s="1"/>
      <c r="C43" s="6"/>
      <c r="D43" s="6"/>
      <c r="E43" s="6"/>
      <c r="F43" s="12">
        <v>52797.16</v>
      </c>
      <c r="G43" s="17">
        <f>F43/F49*100</f>
        <v>34.411667016885048</v>
      </c>
      <c r="H43" s="2"/>
    </row>
    <row r="44" spans="1:8" x14ac:dyDescent="0.25">
      <c r="A44" t="s">
        <v>61</v>
      </c>
      <c r="B44" s="1"/>
      <c r="C44" s="11"/>
      <c r="D44" s="11"/>
      <c r="E44" s="11"/>
      <c r="F44" s="13">
        <v>25433.33</v>
      </c>
      <c r="G44" s="18">
        <f>F44/F49*100</f>
        <v>16.576711381645392</v>
      </c>
      <c r="H44" s="2"/>
    </row>
    <row r="45" spans="1:8" x14ac:dyDescent="0.25">
      <c r="A45" t="s">
        <v>62</v>
      </c>
      <c r="B45" s="1"/>
      <c r="C45" s="11"/>
      <c r="D45" s="11"/>
      <c r="E45" s="11"/>
      <c r="F45" s="13">
        <v>23027.59</v>
      </c>
      <c r="G45" s="18">
        <f>F45/F49*100</f>
        <v>15.008719394780929</v>
      </c>
      <c r="H45" s="2"/>
    </row>
    <row r="46" spans="1:8" x14ac:dyDescent="0.25">
      <c r="A46" t="s">
        <v>63</v>
      </c>
      <c r="B46" s="1"/>
      <c r="C46" s="11"/>
      <c r="D46" s="11"/>
      <c r="E46" s="11"/>
      <c r="F46" s="13">
        <v>22300</v>
      </c>
      <c r="G46" s="18">
        <f>F46/F49*100</f>
        <v>14.534497205465907</v>
      </c>
      <c r="H46" s="2"/>
    </row>
    <row r="47" spans="1:8" x14ac:dyDescent="0.25">
      <c r="A47" t="s">
        <v>64</v>
      </c>
      <c r="B47" s="1"/>
      <c r="C47" s="11"/>
      <c r="D47" s="11"/>
      <c r="E47" s="11"/>
      <c r="F47" s="13">
        <v>18000</v>
      </c>
      <c r="G47" s="18">
        <f>F47/F49*100</f>
        <v>11.731881152394006</v>
      </c>
      <c r="H47" s="2"/>
    </row>
    <row r="48" spans="1:8" x14ac:dyDescent="0.25">
      <c r="A48" t="s">
        <v>65</v>
      </c>
      <c r="B48" s="1"/>
      <c r="C48" s="11"/>
      <c r="D48" s="11"/>
      <c r="E48" s="11"/>
      <c r="F48" s="13">
        <v>11870</v>
      </c>
      <c r="G48" s="18">
        <f>F48/F49*100</f>
        <v>7.736523848828714</v>
      </c>
      <c r="H48" s="2"/>
    </row>
    <row r="49" spans="1:8" x14ac:dyDescent="0.25">
      <c r="A49" s="41" t="s">
        <v>3</v>
      </c>
      <c r="B49" s="42"/>
      <c r="C49" s="42"/>
      <c r="D49" s="42"/>
      <c r="E49" s="42"/>
      <c r="F49" s="32">
        <f>F43+F44+F45+F46+F47+F48</f>
        <v>153428.08000000002</v>
      </c>
      <c r="G49" s="34">
        <f>G43+G44+G45+G46+G47+G48</f>
        <v>100</v>
      </c>
      <c r="H49" s="40"/>
    </row>
    <row r="50" spans="1:8" x14ac:dyDescent="0.25">
      <c r="A50" s="26" t="s">
        <v>4</v>
      </c>
      <c r="B50" s="5"/>
      <c r="C50" s="5"/>
      <c r="D50" s="5"/>
      <c r="E50" s="5"/>
      <c r="F50" s="5"/>
      <c r="G50" s="5"/>
      <c r="H50" s="27"/>
    </row>
    <row r="51" spans="1:8" x14ac:dyDescent="0.25">
      <c r="A51" s="25"/>
      <c r="B51" s="1"/>
      <c r="C51" s="1"/>
      <c r="D51" s="1"/>
      <c r="E51" s="1"/>
      <c r="F51" s="1"/>
      <c r="G51" s="1"/>
      <c r="H51" s="1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57" t="s">
        <v>75</v>
      </c>
      <c r="B53" s="58"/>
      <c r="C53" s="58"/>
      <c r="D53" s="58"/>
      <c r="E53" s="58"/>
      <c r="F53" s="58"/>
      <c r="G53" s="58"/>
      <c r="H53" s="59"/>
    </row>
    <row r="54" spans="1:8" ht="13.5" customHeight="1" x14ac:dyDescent="0.25">
      <c r="A54" s="7"/>
      <c r="B54" s="1"/>
      <c r="C54" s="1"/>
      <c r="D54" s="1"/>
      <c r="E54" s="1"/>
      <c r="F54" s="1"/>
      <c r="G54" s="1"/>
      <c r="H54" s="2"/>
    </row>
    <row r="55" spans="1:8" x14ac:dyDescent="0.25">
      <c r="A55" s="69" t="s">
        <v>9</v>
      </c>
      <c r="B55" s="70"/>
      <c r="C55" s="70"/>
      <c r="D55" s="70"/>
      <c r="E55" s="70"/>
      <c r="F55" s="71"/>
      <c r="G55" s="71"/>
      <c r="H55" s="72"/>
    </row>
    <row r="56" spans="1:8" x14ac:dyDescent="0.25">
      <c r="A56" s="73" t="s">
        <v>71</v>
      </c>
      <c r="B56" s="80" t="s">
        <v>10</v>
      </c>
      <c r="C56" s="81"/>
      <c r="D56" s="81"/>
      <c r="E56" s="93"/>
      <c r="F56" s="80" t="s">
        <v>11</v>
      </c>
      <c r="G56" s="81"/>
      <c r="H56" s="74" t="s">
        <v>72</v>
      </c>
    </row>
    <row r="57" spans="1:8" x14ac:dyDescent="0.25">
      <c r="A57" s="75">
        <v>1</v>
      </c>
      <c r="B57" s="94" t="s">
        <v>12</v>
      </c>
      <c r="C57" s="95"/>
      <c r="D57" s="95"/>
      <c r="E57" s="96"/>
      <c r="F57" s="97">
        <f>F43</f>
        <v>52797.16</v>
      </c>
      <c r="G57" s="95"/>
      <c r="H57" s="76">
        <v>43100</v>
      </c>
    </row>
    <row r="58" spans="1:8" x14ac:dyDescent="0.25">
      <c r="A58" s="75">
        <v>2</v>
      </c>
      <c r="B58" s="94" t="s">
        <v>12</v>
      </c>
      <c r="C58" s="95"/>
      <c r="D58" s="95"/>
      <c r="E58" s="96"/>
      <c r="F58" s="98">
        <f>F44</f>
        <v>25433.33</v>
      </c>
      <c r="G58" s="99"/>
      <c r="H58" s="77">
        <v>43100</v>
      </c>
    </row>
    <row r="59" spans="1:8" x14ac:dyDescent="0.25">
      <c r="A59" s="75">
        <v>3</v>
      </c>
      <c r="B59" s="94" t="s">
        <v>12</v>
      </c>
      <c r="C59" s="95"/>
      <c r="D59" s="95"/>
      <c r="E59" s="96"/>
      <c r="F59" s="98">
        <f>F45</f>
        <v>23027.59</v>
      </c>
      <c r="G59" s="99"/>
      <c r="H59" s="77">
        <v>43100</v>
      </c>
    </row>
    <row r="60" spans="1:8" x14ac:dyDescent="0.25">
      <c r="A60" s="75">
        <v>4</v>
      </c>
      <c r="B60" s="94" t="s">
        <v>73</v>
      </c>
      <c r="C60" s="95"/>
      <c r="D60" s="95"/>
      <c r="E60" s="96"/>
      <c r="F60" s="98">
        <f>F46</f>
        <v>22300</v>
      </c>
      <c r="G60" s="99"/>
      <c r="H60" s="77">
        <v>43100</v>
      </c>
    </row>
    <row r="61" spans="1:8" x14ac:dyDescent="0.25">
      <c r="A61" s="75">
        <v>5</v>
      </c>
      <c r="B61" s="94" t="s">
        <v>73</v>
      </c>
      <c r="C61" s="95"/>
      <c r="D61" s="95"/>
      <c r="E61" s="96"/>
      <c r="F61" s="98">
        <f>F47</f>
        <v>18000</v>
      </c>
      <c r="G61" s="99"/>
      <c r="H61" s="77">
        <v>43100</v>
      </c>
    </row>
    <row r="62" spans="1:8" x14ac:dyDescent="0.25">
      <c r="A62" s="78">
        <v>6</v>
      </c>
      <c r="B62" s="101" t="s">
        <v>74</v>
      </c>
      <c r="C62" s="101"/>
      <c r="D62" s="101"/>
      <c r="E62" s="101"/>
      <c r="F62" s="102">
        <f t="shared" ref="F62" si="1">F48</f>
        <v>11870</v>
      </c>
      <c r="G62" s="103"/>
      <c r="H62" s="79">
        <v>43100</v>
      </c>
    </row>
    <row r="63" spans="1:8" x14ac:dyDescent="0.25">
      <c r="A63" s="7" t="s">
        <v>4</v>
      </c>
      <c r="B63" s="11"/>
      <c r="C63" s="11"/>
      <c r="D63" s="100"/>
      <c r="E63" s="100"/>
      <c r="F63" s="100"/>
      <c r="G63" s="100"/>
      <c r="H63" s="2"/>
    </row>
    <row r="64" spans="1:8" ht="12.75" customHeight="1" x14ac:dyDescent="0.25">
      <c r="A64" s="8"/>
      <c r="B64" s="3"/>
      <c r="C64" s="3"/>
      <c r="D64" s="3"/>
      <c r="E64" s="3"/>
      <c r="F64" s="3"/>
      <c r="G64" s="3"/>
      <c r="H64" s="4"/>
    </row>
  </sheetData>
  <mergeCells count="26">
    <mergeCell ref="D63:E63"/>
    <mergeCell ref="F63:G63"/>
    <mergeCell ref="B60:E60"/>
    <mergeCell ref="F60:G60"/>
    <mergeCell ref="B61:E61"/>
    <mergeCell ref="F61:G61"/>
    <mergeCell ref="B62:E62"/>
    <mergeCell ref="F62:G62"/>
    <mergeCell ref="B57:E57"/>
    <mergeCell ref="F57:G57"/>
    <mergeCell ref="B58:E58"/>
    <mergeCell ref="F58:G58"/>
    <mergeCell ref="B59:E59"/>
    <mergeCell ref="F59:G59"/>
    <mergeCell ref="F56:G56"/>
    <mergeCell ref="A1:H1"/>
    <mergeCell ref="A2:H2"/>
    <mergeCell ref="A3:H3"/>
    <mergeCell ref="A4:H4"/>
    <mergeCell ref="A15:E15"/>
    <mergeCell ref="A16:E16"/>
    <mergeCell ref="A17:E17"/>
    <mergeCell ref="A18:E18"/>
    <mergeCell ref="A19:E19"/>
    <mergeCell ref="A22:E22"/>
    <mergeCell ref="B56:E56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O65" sqref="O65"/>
    </sheetView>
  </sheetViews>
  <sheetFormatPr defaultRowHeight="15" x14ac:dyDescent="0.25"/>
  <cols>
    <col min="5" max="5" width="12.42578125" customWidth="1"/>
    <col min="6" max="6" width="13.5703125" customWidth="1"/>
    <col min="7" max="7" width="12.42578125" customWidth="1"/>
    <col min="8" max="8" width="24.85546875" customWidth="1"/>
  </cols>
  <sheetData>
    <row r="1" spans="1:8" x14ac:dyDescent="0.25">
      <c r="A1" s="82" t="s">
        <v>14</v>
      </c>
      <c r="B1" s="83"/>
      <c r="C1" s="83"/>
      <c r="D1" s="83"/>
      <c r="E1" s="83"/>
      <c r="F1" s="83"/>
      <c r="G1" s="83"/>
      <c r="H1" s="84"/>
    </row>
    <row r="2" spans="1:8" x14ac:dyDescent="0.25">
      <c r="A2" s="82" t="s">
        <v>0</v>
      </c>
      <c r="B2" s="83"/>
      <c r="C2" s="83"/>
      <c r="D2" s="83"/>
      <c r="E2" s="83"/>
      <c r="F2" s="83"/>
      <c r="G2" s="83"/>
      <c r="H2" s="84"/>
    </row>
    <row r="3" spans="1:8" x14ac:dyDescent="0.25">
      <c r="A3" s="82" t="s">
        <v>1</v>
      </c>
      <c r="B3" s="83"/>
      <c r="C3" s="83"/>
      <c r="D3" s="83"/>
      <c r="E3" s="83"/>
      <c r="F3" s="83"/>
      <c r="G3" s="83"/>
      <c r="H3" s="84"/>
    </row>
    <row r="4" spans="1:8" x14ac:dyDescent="0.25">
      <c r="A4" s="82" t="s">
        <v>46</v>
      </c>
      <c r="B4" s="83"/>
      <c r="C4" s="83"/>
      <c r="D4" s="83"/>
      <c r="E4" s="83"/>
      <c r="F4" s="83"/>
      <c r="G4" s="83"/>
      <c r="H4" s="84"/>
    </row>
    <row r="5" spans="1:8" x14ac:dyDescent="0.25">
      <c r="A5" s="7"/>
      <c r="B5" s="1"/>
      <c r="C5" s="1"/>
      <c r="D5" s="1"/>
      <c r="E5" s="1"/>
      <c r="F5" s="1"/>
      <c r="G5" s="1"/>
      <c r="H5" s="2"/>
    </row>
    <row r="6" spans="1:8" x14ac:dyDescent="0.25">
      <c r="A6" s="28" t="s">
        <v>16</v>
      </c>
      <c r="B6" s="29"/>
      <c r="C6" s="29"/>
      <c r="D6" s="1"/>
      <c r="E6" s="1"/>
      <c r="F6" s="1"/>
      <c r="G6" s="1"/>
      <c r="H6" s="2"/>
    </row>
    <row r="7" spans="1:8" x14ac:dyDescent="0.25">
      <c r="A7" s="7"/>
      <c r="B7" s="1"/>
      <c r="C7" s="1"/>
      <c r="D7" s="1"/>
      <c r="E7" s="1"/>
      <c r="F7" s="1"/>
      <c r="G7" s="1"/>
      <c r="H7" s="2"/>
    </row>
    <row r="8" spans="1:8" x14ac:dyDescent="0.25">
      <c r="A8" s="7" t="s">
        <v>56</v>
      </c>
      <c r="B8" s="1"/>
      <c r="C8" s="1"/>
      <c r="D8" s="1"/>
      <c r="E8" s="1"/>
      <c r="F8" s="1"/>
      <c r="G8" s="1"/>
      <c r="H8" s="2"/>
    </row>
    <row r="9" spans="1:8" x14ac:dyDescent="0.25">
      <c r="A9" s="7" t="s">
        <v>57</v>
      </c>
      <c r="B9" s="1"/>
      <c r="C9" s="1"/>
      <c r="D9" s="1"/>
      <c r="E9" s="1"/>
      <c r="F9" s="1"/>
      <c r="G9" s="1"/>
      <c r="H9" s="2"/>
    </row>
    <row r="10" spans="1:8" x14ac:dyDescent="0.25">
      <c r="A10" s="7" t="s">
        <v>44</v>
      </c>
      <c r="B10" s="1"/>
      <c r="C10" s="1"/>
      <c r="D10" s="1"/>
      <c r="E10" s="1"/>
      <c r="F10" s="1"/>
      <c r="G10" s="1"/>
      <c r="H10" s="2"/>
    </row>
    <row r="11" spans="1:8" x14ac:dyDescent="0.25">
      <c r="A11" s="7" t="s">
        <v>20</v>
      </c>
      <c r="B11" s="1"/>
      <c r="C11" s="1"/>
      <c r="D11" s="1"/>
      <c r="E11" s="1"/>
      <c r="F11" s="1"/>
      <c r="G11" s="1"/>
      <c r="H11" s="2"/>
    </row>
    <row r="12" spans="1:8" x14ac:dyDescent="0.25">
      <c r="A12" s="7" t="s">
        <v>21</v>
      </c>
      <c r="B12" s="1"/>
      <c r="C12" s="1"/>
      <c r="D12" s="1"/>
      <c r="E12" s="1"/>
      <c r="F12" s="1"/>
      <c r="G12" s="1"/>
      <c r="H12" s="2"/>
    </row>
    <row r="13" spans="1:8" x14ac:dyDescent="0.25">
      <c r="A13" s="7"/>
      <c r="B13" s="1"/>
      <c r="C13" s="1"/>
      <c r="D13" s="1"/>
      <c r="E13" s="1"/>
      <c r="F13" s="1"/>
      <c r="G13" s="1"/>
      <c r="H13" s="2"/>
    </row>
    <row r="14" spans="1:8" x14ac:dyDescent="0.25">
      <c r="A14" s="28" t="s">
        <v>22</v>
      </c>
      <c r="B14" s="29"/>
      <c r="C14" s="29"/>
      <c r="D14" s="29"/>
      <c r="E14" s="1"/>
      <c r="F14" s="1"/>
      <c r="G14" s="1"/>
      <c r="H14" s="2"/>
    </row>
    <row r="15" spans="1:8" x14ac:dyDescent="0.25">
      <c r="A15" s="82"/>
      <c r="B15" s="83"/>
      <c r="C15" s="83"/>
      <c r="D15" s="83"/>
      <c r="E15" s="83"/>
      <c r="F15" s="30">
        <v>43008</v>
      </c>
      <c r="G15" s="30">
        <v>42551</v>
      </c>
      <c r="H15" s="31" t="s">
        <v>2</v>
      </c>
    </row>
    <row r="16" spans="1:8" x14ac:dyDescent="0.25">
      <c r="A16" s="85" t="s">
        <v>25</v>
      </c>
      <c r="B16" s="86"/>
      <c r="C16" s="86"/>
      <c r="D16" s="86"/>
      <c r="E16" s="86"/>
      <c r="F16" s="52">
        <f>F17+F18</f>
        <v>2539559.94</v>
      </c>
      <c r="G16" s="52">
        <f>G17+G18</f>
        <v>897009.28</v>
      </c>
      <c r="H16" s="53">
        <f t="shared" ref="H16:H22" si="0">F16/G16*100-100</f>
        <v>183.11412118278196</v>
      </c>
    </row>
    <row r="17" spans="1:8" x14ac:dyDescent="0.25">
      <c r="A17" s="87" t="s">
        <v>23</v>
      </c>
      <c r="B17" s="88"/>
      <c r="C17" s="88"/>
      <c r="D17" s="88"/>
      <c r="E17" s="88"/>
      <c r="F17" s="15">
        <v>2539559.94</v>
      </c>
      <c r="G17" s="15">
        <v>897009.28</v>
      </c>
      <c r="H17" s="18">
        <f t="shared" si="0"/>
        <v>183.11412118278196</v>
      </c>
    </row>
    <row r="18" spans="1:8" x14ac:dyDescent="0.25">
      <c r="A18" s="87" t="s">
        <v>24</v>
      </c>
      <c r="B18" s="88"/>
      <c r="C18" s="88"/>
      <c r="D18" s="88"/>
      <c r="E18" s="88"/>
      <c r="F18" s="15"/>
      <c r="G18" s="15"/>
      <c r="H18" s="18" t="e">
        <f t="shared" si="0"/>
        <v>#DIV/0!</v>
      </c>
    </row>
    <row r="19" spans="1:8" x14ac:dyDescent="0.25">
      <c r="A19" s="89" t="s">
        <v>26</v>
      </c>
      <c r="B19" s="90"/>
      <c r="C19" s="90"/>
      <c r="D19" s="90"/>
      <c r="E19" s="90"/>
      <c r="F19" s="54">
        <f>F20+F21</f>
        <v>0</v>
      </c>
      <c r="G19" s="54">
        <f>G20+G21</f>
        <v>0</v>
      </c>
      <c r="H19" s="55" t="e">
        <f t="shared" si="0"/>
        <v>#DIV/0!</v>
      </c>
    </row>
    <row r="20" spans="1:8" x14ac:dyDescent="0.25">
      <c r="A20" s="45" t="s">
        <v>23</v>
      </c>
      <c r="B20" s="46"/>
      <c r="C20" s="46"/>
      <c r="D20" s="46"/>
      <c r="E20" s="46"/>
      <c r="F20" s="15"/>
      <c r="G20" s="15"/>
      <c r="H20" s="18" t="e">
        <f t="shared" si="0"/>
        <v>#DIV/0!</v>
      </c>
    </row>
    <row r="21" spans="1:8" x14ac:dyDescent="0.25">
      <c r="A21" s="47" t="s">
        <v>24</v>
      </c>
      <c r="B21" s="48"/>
      <c r="C21" s="48"/>
      <c r="D21" s="48"/>
      <c r="E21" s="48"/>
      <c r="F21" s="16"/>
      <c r="G21" s="16"/>
      <c r="H21" s="18" t="e">
        <f t="shared" si="0"/>
        <v>#DIV/0!</v>
      </c>
    </row>
    <row r="22" spans="1:8" x14ac:dyDescent="0.25">
      <c r="A22" s="91" t="s">
        <v>3</v>
      </c>
      <c r="B22" s="92"/>
      <c r="C22" s="92"/>
      <c r="D22" s="92"/>
      <c r="E22" s="92"/>
      <c r="F22" s="32">
        <f>F16+F19</f>
        <v>2539559.94</v>
      </c>
      <c r="G22" s="32">
        <f>G16+G19</f>
        <v>897009.28</v>
      </c>
      <c r="H22" s="34">
        <f t="shared" si="0"/>
        <v>183.11412118278196</v>
      </c>
    </row>
    <row r="23" spans="1:8" x14ac:dyDescent="0.25">
      <c r="A23" s="45" t="s">
        <v>4</v>
      </c>
      <c r="B23" s="46"/>
      <c r="C23" s="46"/>
      <c r="D23" s="46"/>
      <c r="E23" s="46"/>
      <c r="F23" s="1"/>
      <c r="G23" s="1"/>
      <c r="H23" s="2"/>
    </row>
    <row r="24" spans="1:8" x14ac:dyDescent="0.25">
      <c r="A24" s="7"/>
      <c r="B24" s="1"/>
      <c r="C24" s="1"/>
      <c r="D24" s="1"/>
      <c r="E24" s="1"/>
      <c r="F24" s="1"/>
      <c r="G24" s="1"/>
      <c r="H24" s="2"/>
    </row>
    <row r="25" spans="1:8" x14ac:dyDescent="0.25">
      <c r="A25" s="7" t="s">
        <v>55</v>
      </c>
      <c r="B25" s="1"/>
      <c r="C25" s="1"/>
      <c r="D25" s="1"/>
      <c r="E25" s="1"/>
      <c r="F25" s="1"/>
      <c r="G25" s="1"/>
      <c r="H25" s="2"/>
    </row>
    <row r="26" spans="1:8" x14ac:dyDescent="0.25">
      <c r="A26" s="7" t="s">
        <v>47</v>
      </c>
      <c r="B26" s="1"/>
      <c r="C26" s="1"/>
      <c r="D26" s="1"/>
      <c r="E26" s="1"/>
      <c r="F26" s="1"/>
      <c r="G26" s="1"/>
      <c r="H26" s="2"/>
    </row>
    <row r="27" spans="1:8" x14ac:dyDescent="0.25">
      <c r="A27" s="7"/>
      <c r="B27" s="1"/>
      <c r="C27" s="1"/>
      <c r="D27" s="1"/>
      <c r="E27" s="1"/>
      <c r="F27" s="1"/>
      <c r="G27" s="1"/>
      <c r="H27" s="2"/>
    </row>
    <row r="28" spans="1:8" x14ac:dyDescent="0.25">
      <c r="A28" s="7" t="s">
        <v>30</v>
      </c>
      <c r="B28" s="1"/>
      <c r="C28" s="1"/>
      <c r="D28" s="1"/>
      <c r="E28" s="1"/>
      <c r="F28" s="1"/>
      <c r="G28" s="1"/>
      <c r="H28" s="2"/>
    </row>
    <row r="29" spans="1:8" x14ac:dyDescent="0.25">
      <c r="A29" s="7" t="s">
        <v>45</v>
      </c>
      <c r="B29" s="1"/>
      <c r="C29" s="1"/>
      <c r="D29" s="1"/>
      <c r="E29" s="1"/>
      <c r="F29" s="1"/>
      <c r="G29" s="1"/>
      <c r="H29" s="2"/>
    </row>
    <row r="30" spans="1:8" x14ac:dyDescent="0.25">
      <c r="A30" s="7"/>
      <c r="B30" s="1"/>
      <c r="C30" s="1"/>
      <c r="D30" s="1"/>
      <c r="E30" s="1"/>
      <c r="F30" s="1"/>
      <c r="G30" s="1"/>
      <c r="H30" s="2"/>
    </row>
    <row r="31" spans="1:8" x14ac:dyDescent="0.25">
      <c r="A31" s="7"/>
      <c r="B31" s="1"/>
      <c r="C31" s="1"/>
      <c r="D31" s="1"/>
      <c r="E31" s="1"/>
      <c r="F31" s="1"/>
      <c r="G31" s="1"/>
      <c r="H31" s="2"/>
    </row>
    <row r="32" spans="1:8" x14ac:dyDescent="0.25">
      <c r="A32" s="28" t="s">
        <v>31</v>
      </c>
      <c r="B32" s="29"/>
      <c r="C32" s="29"/>
      <c r="D32" s="29"/>
      <c r="E32" s="29"/>
      <c r="F32" s="29"/>
      <c r="G32" s="1"/>
      <c r="H32" s="2"/>
    </row>
    <row r="33" spans="1:8" x14ac:dyDescent="0.25">
      <c r="A33" s="35"/>
      <c r="B33" s="36"/>
      <c r="C33" s="36"/>
      <c r="D33" s="36"/>
      <c r="E33" s="36"/>
      <c r="F33" s="30">
        <f>F15</f>
        <v>43008</v>
      </c>
      <c r="G33" s="44" t="s">
        <v>5</v>
      </c>
      <c r="H33" s="37"/>
    </row>
    <row r="34" spans="1:8" x14ac:dyDescent="0.25">
      <c r="A34" s="20" t="s">
        <v>7</v>
      </c>
      <c r="B34" s="1"/>
      <c r="C34" s="1"/>
      <c r="D34" s="1"/>
      <c r="E34" s="1"/>
      <c r="F34" s="14">
        <f>F50</f>
        <v>1159731.1299999999</v>
      </c>
      <c r="G34" s="19">
        <f>F34/F36*100</f>
        <v>100</v>
      </c>
      <c r="H34" s="9"/>
    </row>
    <row r="35" spans="1:8" x14ac:dyDescent="0.25">
      <c r="A35" s="7"/>
      <c r="B35" s="1"/>
      <c r="C35" s="1"/>
      <c r="D35" s="1"/>
      <c r="E35" s="1"/>
      <c r="F35" s="15"/>
      <c r="G35" s="50"/>
      <c r="H35" s="10"/>
    </row>
    <row r="36" spans="1:8" x14ac:dyDescent="0.25">
      <c r="A36" s="35" t="s">
        <v>6</v>
      </c>
      <c r="B36" s="36"/>
      <c r="C36" s="36"/>
      <c r="D36" s="36"/>
      <c r="E36" s="36"/>
      <c r="F36" s="33">
        <f>F34+F35</f>
        <v>1159731.1299999999</v>
      </c>
      <c r="G36" s="38">
        <f>G34+G35</f>
        <v>100</v>
      </c>
      <c r="H36" s="37"/>
    </row>
    <row r="37" spans="1:8" x14ac:dyDescent="0.25">
      <c r="A37" s="20" t="s">
        <v>4</v>
      </c>
      <c r="B37" s="1"/>
      <c r="C37" s="1"/>
      <c r="D37" s="1"/>
      <c r="E37" s="1"/>
      <c r="F37" s="1"/>
      <c r="G37" s="1"/>
      <c r="H37" s="2"/>
    </row>
    <row r="38" spans="1:8" x14ac:dyDescent="0.25">
      <c r="A38" s="7"/>
      <c r="B38" s="1"/>
      <c r="C38" s="1"/>
      <c r="D38" s="1"/>
      <c r="E38" s="1"/>
      <c r="F38" s="1"/>
      <c r="G38" s="1"/>
      <c r="H38" s="2"/>
    </row>
    <row r="39" spans="1:8" x14ac:dyDescent="0.25">
      <c r="A39" s="7" t="s">
        <v>33</v>
      </c>
      <c r="B39" s="1"/>
      <c r="C39" s="1"/>
      <c r="D39" s="1"/>
      <c r="E39" s="1"/>
      <c r="F39" s="1"/>
      <c r="G39" s="1"/>
      <c r="H39" s="2"/>
    </row>
    <row r="40" spans="1:8" x14ac:dyDescent="0.25">
      <c r="A40" s="43" t="s">
        <v>43</v>
      </c>
      <c r="B40" s="1"/>
      <c r="C40" s="1"/>
      <c r="D40" s="21"/>
      <c r="E40" s="1"/>
      <c r="F40" s="56">
        <f>F36/F22</f>
        <v>0.45666617736929649</v>
      </c>
      <c r="G40" s="1" t="s">
        <v>34</v>
      </c>
      <c r="H40" s="2"/>
    </row>
    <row r="41" spans="1:8" x14ac:dyDescent="0.25">
      <c r="A41" s="7"/>
      <c r="B41" s="1"/>
      <c r="C41" s="1"/>
      <c r="D41" s="1"/>
      <c r="E41" s="1"/>
      <c r="F41" s="1"/>
      <c r="G41" s="1"/>
      <c r="H41" s="2"/>
    </row>
    <row r="42" spans="1:8" x14ac:dyDescent="0.25">
      <c r="A42" s="28" t="s">
        <v>8</v>
      </c>
      <c r="B42" s="29"/>
      <c r="C42" s="29"/>
      <c r="D42" s="29"/>
      <c r="E42" s="29"/>
      <c r="F42" s="1"/>
      <c r="G42" s="1"/>
      <c r="H42" s="2"/>
    </row>
    <row r="43" spans="1:8" x14ac:dyDescent="0.25">
      <c r="A43" s="35"/>
      <c r="B43" s="36"/>
      <c r="C43" s="36"/>
      <c r="D43" s="36"/>
      <c r="E43" s="36"/>
      <c r="F43" s="30">
        <f>F15</f>
        <v>43008</v>
      </c>
      <c r="G43" s="39" t="s">
        <v>5</v>
      </c>
      <c r="H43" s="40"/>
    </row>
    <row r="44" spans="1:8" x14ac:dyDescent="0.25">
      <c r="A44" t="s">
        <v>48</v>
      </c>
      <c r="B44" s="1"/>
      <c r="C44" s="6"/>
      <c r="D44" s="6"/>
      <c r="E44" s="6"/>
      <c r="F44" s="12">
        <v>354812.74</v>
      </c>
      <c r="G44" s="17">
        <f>F44/F50*100</f>
        <v>30.594396478776943</v>
      </c>
      <c r="H44" s="2"/>
    </row>
    <row r="45" spans="1:8" x14ac:dyDescent="0.25">
      <c r="A45" t="s">
        <v>49</v>
      </c>
      <c r="B45" s="1"/>
      <c r="C45" s="11"/>
      <c r="D45" s="11"/>
      <c r="E45" s="11"/>
      <c r="F45" s="13">
        <v>221285.15</v>
      </c>
      <c r="G45" s="18">
        <f>F45/F50*100</f>
        <v>19.080728651303861</v>
      </c>
      <c r="H45" s="2"/>
    </row>
    <row r="46" spans="1:8" x14ac:dyDescent="0.25">
      <c r="A46" t="s">
        <v>50</v>
      </c>
      <c r="B46" s="1"/>
      <c r="C46" s="11"/>
      <c r="D46" s="11"/>
      <c r="E46" s="11"/>
      <c r="F46" s="13">
        <v>171793.3</v>
      </c>
      <c r="G46" s="18">
        <f>F46/F50*100</f>
        <v>14.813200711444214</v>
      </c>
      <c r="H46" s="2"/>
    </row>
    <row r="47" spans="1:8" x14ac:dyDescent="0.25">
      <c r="A47" t="s">
        <v>51</v>
      </c>
      <c r="B47" s="1"/>
      <c r="C47" s="11"/>
      <c r="D47" s="11"/>
      <c r="E47" s="11"/>
      <c r="F47" s="13">
        <v>142613.54</v>
      </c>
      <c r="G47" s="18">
        <f>F47/F50*100</f>
        <v>12.297120971478968</v>
      </c>
      <c r="H47" s="2"/>
    </row>
    <row r="48" spans="1:8" x14ac:dyDescent="0.25">
      <c r="A48" t="s">
        <v>52</v>
      </c>
      <c r="B48" s="1"/>
      <c r="C48" s="11"/>
      <c r="D48" s="11"/>
      <c r="E48" s="11"/>
      <c r="F48" s="13">
        <v>137619.65</v>
      </c>
      <c r="G48" s="18">
        <f>F48/F50*100</f>
        <v>11.866513404706142</v>
      </c>
      <c r="H48" s="2"/>
    </row>
    <row r="49" spans="1:8" x14ac:dyDescent="0.25">
      <c r="A49" t="s">
        <v>53</v>
      </c>
      <c r="B49" s="1"/>
      <c r="C49" s="11"/>
      <c r="D49" s="11"/>
      <c r="E49" s="11"/>
      <c r="F49" s="13">
        <v>131606.75</v>
      </c>
      <c r="G49" s="18">
        <f>F49/F50*100</f>
        <v>11.348039782289884</v>
      </c>
      <c r="H49" s="2"/>
    </row>
    <row r="50" spans="1:8" x14ac:dyDescent="0.25">
      <c r="A50" s="41" t="s">
        <v>3</v>
      </c>
      <c r="B50" s="42"/>
      <c r="C50" s="42"/>
      <c r="D50" s="42"/>
      <c r="E50" s="42"/>
      <c r="F50" s="32">
        <f>F44+F45+F46+F47+F48+F49</f>
        <v>1159731.1299999999</v>
      </c>
      <c r="G50" s="34">
        <f>G44+G45+G46+G47+G48+G49</f>
        <v>100</v>
      </c>
      <c r="H50" s="40"/>
    </row>
    <row r="51" spans="1:8" x14ac:dyDescent="0.25">
      <c r="A51" s="26" t="s">
        <v>4</v>
      </c>
      <c r="B51" s="5"/>
      <c r="C51" s="5"/>
      <c r="D51" s="5"/>
      <c r="E51" s="5"/>
      <c r="F51" s="5"/>
      <c r="G51" s="5"/>
      <c r="H51" s="27"/>
    </row>
    <row r="52" spans="1:8" x14ac:dyDescent="0.25">
      <c r="A52" s="25"/>
      <c r="B52" s="1"/>
      <c r="C52" s="1"/>
      <c r="D52" s="1"/>
      <c r="E52" s="1"/>
      <c r="F52" s="1"/>
      <c r="G52" s="1"/>
      <c r="H52" s="1"/>
    </row>
    <row r="53" spans="1:8" x14ac:dyDescent="0.25">
      <c r="A53" s="25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57" t="s">
        <v>13</v>
      </c>
      <c r="B60" s="58"/>
      <c r="C60" s="58"/>
      <c r="D60" s="58"/>
      <c r="E60" s="58"/>
      <c r="F60" s="58"/>
      <c r="G60" s="58"/>
      <c r="H60" s="59"/>
    </row>
    <row r="61" spans="1:8" x14ac:dyDescent="0.25">
      <c r="A61" s="7"/>
      <c r="B61" s="1"/>
      <c r="C61" s="1"/>
      <c r="D61" s="1"/>
      <c r="E61" s="1"/>
      <c r="F61" s="1"/>
      <c r="G61" s="1"/>
      <c r="H61" s="2"/>
    </row>
    <row r="62" spans="1:8" x14ac:dyDescent="0.25">
      <c r="A62" s="28" t="s">
        <v>9</v>
      </c>
      <c r="B62" s="29"/>
      <c r="C62" s="29"/>
      <c r="D62" s="29"/>
      <c r="E62" s="29"/>
      <c r="F62" s="1"/>
      <c r="G62" s="1"/>
      <c r="H62" s="2"/>
    </row>
    <row r="63" spans="1:8" x14ac:dyDescent="0.25">
      <c r="A63" s="35" t="s">
        <v>36</v>
      </c>
      <c r="B63" s="82" t="s">
        <v>10</v>
      </c>
      <c r="C63" s="83"/>
      <c r="D63" s="83"/>
      <c r="E63" s="84"/>
      <c r="F63" s="82" t="s">
        <v>11</v>
      </c>
      <c r="G63" s="83"/>
      <c r="H63" s="39" t="s">
        <v>35</v>
      </c>
    </row>
    <row r="64" spans="1:8" x14ac:dyDescent="0.25">
      <c r="A64" s="49">
        <v>1</v>
      </c>
      <c r="B64" s="111" t="s">
        <v>12</v>
      </c>
      <c r="C64" s="112"/>
      <c r="D64" s="112"/>
      <c r="E64" s="113"/>
      <c r="F64" s="114">
        <f t="shared" ref="F64:F69" si="1">F44</f>
        <v>354812.74</v>
      </c>
      <c r="G64" s="112"/>
      <c r="H64" s="22">
        <v>43008</v>
      </c>
    </row>
    <row r="65" spans="1:8" x14ac:dyDescent="0.25">
      <c r="A65" s="49">
        <v>2</v>
      </c>
      <c r="B65" s="104" t="s">
        <v>12</v>
      </c>
      <c r="C65" s="100"/>
      <c r="D65" s="100"/>
      <c r="E65" s="105"/>
      <c r="F65" s="106">
        <f t="shared" si="1"/>
        <v>221285.15</v>
      </c>
      <c r="G65" s="100"/>
      <c r="H65" s="23">
        <v>43008</v>
      </c>
    </row>
    <row r="66" spans="1:8" x14ac:dyDescent="0.25">
      <c r="A66" s="49">
        <v>3</v>
      </c>
      <c r="B66" s="104"/>
      <c r="C66" s="100"/>
      <c r="D66" s="100"/>
      <c r="E66" s="105"/>
      <c r="F66" s="106">
        <f t="shared" si="1"/>
        <v>171793.3</v>
      </c>
      <c r="G66" s="100"/>
      <c r="H66" s="23">
        <v>43008</v>
      </c>
    </row>
    <row r="67" spans="1:8" x14ac:dyDescent="0.25">
      <c r="A67" s="49">
        <v>4</v>
      </c>
      <c r="B67" s="104" t="s">
        <v>12</v>
      </c>
      <c r="C67" s="100"/>
      <c r="D67" s="100"/>
      <c r="E67" s="105"/>
      <c r="F67" s="106">
        <f t="shared" si="1"/>
        <v>142613.54</v>
      </c>
      <c r="G67" s="100"/>
      <c r="H67" s="23">
        <v>43008</v>
      </c>
    </row>
    <row r="68" spans="1:8" x14ac:dyDescent="0.25">
      <c r="A68" s="49">
        <v>5</v>
      </c>
      <c r="B68" s="104" t="s">
        <v>54</v>
      </c>
      <c r="C68" s="100"/>
      <c r="D68" s="100"/>
      <c r="E68" s="105"/>
      <c r="F68" s="106">
        <f t="shared" si="1"/>
        <v>137619.65</v>
      </c>
      <c r="G68" s="100"/>
      <c r="H68" s="23">
        <v>43008</v>
      </c>
    </row>
    <row r="69" spans="1:8" x14ac:dyDescent="0.25">
      <c r="A69" s="51">
        <v>6</v>
      </c>
      <c r="B69" s="107" t="s">
        <v>12</v>
      </c>
      <c r="C69" s="108"/>
      <c r="D69" s="108"/>
      <c r="E69" s="109"/>
      <c r="F69" s="110">
        <f t="shared" si="1"/>
        <v>131606.75</v>
      </c>
      <c r="G69" s="108"/>
      <c r="H69" s="24">
        <v>43008</v>
      </c>
    </row>
    <row r="70" spans="1:8" x14ac:dyDescent="0.25">
      <c r="A70" s="7" t="s">
        <v>4</v>
      </c>
      <c r="B70" s="6"/>
      <c r="C70" s="6"/>
      <c r="D70" s="100"/>
      <c r="E70" s="100"/>
      <c r="F70" s="100"/>
      <c r="G70" s="100"/>
      <c r="H70" s="2"/>
    </row>
    <row r="71" spans="1:8" x14ac:dyDescent="0.25">
      <c r="A71" s="8"/>
      <c r="B71" s="3"/>
      <c r="C71" s="3"/>
      <c r="D71" s="3"/>
      <c r="E71" s="3"/>
      <c r="F71" s="3"/>
      <c r="G71" s="3"/>
      <c r="H71" s="4"/>
    </row>
  </sheetData>
  <mergeCells count="26">
    <mergeCell ref="F63:G63"/>
    <mergeCell ref="A1:H1"/>
    <mergeCell ref="A2:H2"/>
    <mergeCell ref="A3:H3"/>
    <mergeCell ref="A4:H4"/>
    <mergeCell ref="A15:E15"/>
    <mergeCell ref="A16:E16"/>
    <mergeCell ref="A17:E17"/>
    <mergeCell ref="A18:E18"/>
    <mergeCell ref="A19:E19"/>
    <mergeCell ref="A22:E22"/>
    <mergeCell ref="B63:E63"/>
    <mergeCell ref="B64:E64"/>
    <mergeCell ref="F64:G64"/>
    <mergeCell ref="B65:E65"/>
    <mergeCell ref="F65:G65"/>
    <mergeCell ref="B66:E66"/>
    <mergeCell ref="F66:G66"/>
    <mergeCell ref="D70:E70"/>
    <mergeCell ref="F70:G70"/>
    <mergeCell ref="B67:E67"/>
    <mergeCell ref="F67:G67"/>
    <mergeCell ref="B68:E68"/>
    <mergeCell ref="F68:G68"/>
    <mergeCell ref="B69:E69"/>
    <mergeCell ref="F69:G69"/>
  </mergeCells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opLeftCell="A43" workbookViewId="0">
      <selection activeCell="F34" sqref="F34"/>
    </sheetView>
  </sheetViews>
  <sheetFormatPr defaultRowHeight="15" x14ac:dyDescent="0.25"/>
  <cols>
    <col min="1" max="1" width="9.5703125" customWidth="1"/>
    <col min="2" max="2" width="7.5703125" customWidth="1"/>
    <col min="3" max="3" width="18.140625" customWidth="1"/>
    <col min="4" max="4" width="9.140625" customWidth="1"/>
    <col min="5" max="5" width="12.7109375" customWidth="1"/>
    <col min="6" max="6" width="14.42578125" customWidth="1"/>
    <col min="7" max="7" width="13" customWidth="1"/>
    <col min="8" max="8" width="18.7109375" customWidth="1"/>
    <col min="9" max="9" width="19.140625" customWidth="1"/>
    <col min="10" max="13" width="9.140625" customWidth="1"/>
  </cols>
  <sheetData>
    <row r="1" spans="1:8" x14ac:dyDescent="0.25">
      <c r="A1" s="82" t="s">
        <v>14</v>
      </c>
      <c r="B1" s="83"/>
      <c r="C1" s="83"/>
      <c r="D1" s="83"/>
      <c r="E1" s="83"/>
      <c r="F1" s="83"/>
      <c r="G1" s="83"/>
      <c r="H1" s="84"/>
    </row>
    <row r="2" spans="1:8" x14ac:dyDescent="0.25">
      <c r="A2" s="82" t="s">
        <v>0</v>
      </c>
      <c r="B2" s="83"/>
      <c r="C2" s="83"/>
      <c r="D2" s="83"/>
      <c r="E2" s="83"/>
      <c r="F2" s="83"/>
      <c r="G2" s="83"/>
      <c r="H2" s="84"/>
    </row>
    <row r="3" spans="1:8" x14ac:dyDescent="0.25">
      <c r="A3" s="82" t="s">
        <v>1</v>
      </c>
      <c r="B3" s="83"/>
      <c r="C3" s="83"/>
      <c r="D3" s="83"/>
      <c r="E3" s="83"/>
      <c r="F3" s="83"/>
      <c r="G3" s="83"/>
      <c r="H3" s="84"/>
    </row>
    <row r="4" spans="1:8" x14ac:dyDescent="0.25">
      <c r="A4" s="82" t="s">
        <v>15</v>
      </c>
      <c r="B4" s="83"/>
      <c r="C4" s="83"/>
      <c r="D4" s="83"/>
      <c r="E4" s="83"/>
      <c r="F4" s="83"/>
      <c r="G4" s="83"/>
      <c r="H4" s="84"/>
    </row>
    <row r="5" spans="1:8" x14ac:dyDescent="0.25">
      <c r="A5" s="7"/>
      <c r="B5" s="1"/>
      <c r="C5" s="1"/>
      <c r="D5" s="1"/>
      <c r="E5" s="1"/>
      <c r="F5" s="1"/>
      <c r="G5" s="1"/>
      <c r="H5" s="2"/>
    </row>
    <row r="6" spans="1:8" x14ac:dyDescent="0.25">
      <c r="A6" s="28" t="s">
        <v>16</v>
      </c>
      <c r="B6" s="29"/>
      <c r="C6" s="29"/>
      <c r="D6" s="1"/>
      <c r="E6" s="1"/>
      <c r="F6" s="1"/>
      <c r="G6" s="1"/>
      <c r="H6" s="2"/>
    </row>
    <row r="7" spans="1:8" x14ac:dyDescent="0.25">
      <c r="A7" s="7"/>
      <c r="B7" s="1"/>
      <c r="C7" s="1"/>
      <c r="D7" s="1"/>
      <c r="E7" s="1"/>
      <c r="F7" s="1"/>
      <c r="G7" s="1"/>
      <c r="H7" s="2"/>
    </row>
    <row r="8" spans="1:8" x14ac:dyDescent="0.25">
      <c r="A8" s="7" t="s">
        <v>17</v>
      </c>
      <c r="B8" s="1"/>
      <c r="C8" s="1"/>
      <c r="D8" s="1"/>
      <c r="E8" s="1"/>
      <c r="F8" s="1"/>
      <c r="G8" s="1"/>
      <c r="H8" s="2"/>
    </row>
    <row r="9" spans="1:8" x14ac:dyDescent="0.25">
      <c r="A9" s="7" t="s">
        <v>18</v>
      </c>
      <c r="B9" s="1"/>
      <c r="C9" s="1"/>
      <c r="D9" s="1"/>
      <c r="E9" s="1"/>
      <c r="F9" s="1"/>
      <c r="G9" s="1"/>
      <c r="H9" s="2"/>
    </row>
    <row r="10" spans="1:8" x14ac:dyDescent="0.25">
      <c r="A10" s="7" t="s">
        <v>19</v>
      </c>
      <c r="B10" s="1"/>
      <c r="C10" s="1"/>
      <c r="D10" s="1"/>
      <c r="E10" s="1"/>
      <c r="F10" s="1"/>
      <c r="G10" s="1"/>
      <c r="H10" s="2"/>
    </row>
    <row r="11" spans="1:8" x14ac:dyDescent="0.25">
      <c r="A11" s="7" t="s">
        <v>20</v>
      </c>
      <c r="B11" s="1"/>
      <c r="C11" s="1"/>
      <c r="D11" s="1"/>
      <c r="E11" s="1"/>
      <c r="F11" s="1"/>
      <c r="G11" s="1"/>
      <c r="H11" s="2"/>
    </row>
    <row r="12" spans="1:8" x14ac:dyDescent="0.25">
      <c r="A12" s="7" t="s">
        <v>21</v>
      </c>
      <c r="B12" s="1"/>
      <c r="C12" s="1"/>
      <c r="D12" s="1"/>
      <c r="E12" s="1"/>
      <c r="F12" s="1"/>
      <c r="G12" s="1"/>
      <c r="H12" s="2"/>
    </row>
    <row r="13" spans="1:8" x14ac:dyDescent="0.25">
      <c r="A13" s="7"/>
      <c r="B13" s="1"/>
      <c r="C13" s="1"/>
      <c r="D13" s="1"/>
      <c r="E13" s="1"/>
      <c r="F13" s="1"/>
      <c r="G13" s="1"/>
      <c r="H13" s="2"/>
    </row>
    <row r="14" spans="1:8" x14ac:dyDescent="0.25">
      <c r="A14" s="28" t="s">
        <v>22</v>
      </c>
      <c r="B14" s="29"/>
      <c r="C14" s="29"/>
      <c r="D14" s="29"/>
      <c r="E14" s="1"/>
      <c r="F14" s="1"/>
      <c r="G14" s="1"/>
      <c r="H14" s="2"/>
    </row>
    <row r="15" spans="1:8" x14ac:dyDescent="0.25">
      <c r="A15" s="82"/>
      <c r="B15" s="83"/>
      <c r="C15" s="83"/>
      <c r="D15" s="83"/>
      <c r="E15" s="83"/>
      <c r="F15" s="30">
        <v>42916</v>
      </c>
      <c r="G15" s="30">
        <v>42551</v>
      </c>
      <c r="H15" s="31" t="s">
        <v>2</v>
      </c>
    </row>
    <row r="16" spans="1:8" x14ac:dyDescent="0.25">
      <c r="A16" s="85" t="s">
        <v>25</v>
      </c>
      <c r="B16" s="86"/>
      <c r="C16" s="86"/>
      <c r="D16" s="86"/>
      <c r="E16" s="86"/>
      <c r="F16" s="52">
        <f>F17+F18</f>
        <v>3261961.47</v>
      </c>
      <c r="G16" s="52">
        <f>G17+G18</f>
        <v>0</v>
      </c>
      <c r="H16" s="53" t="e">
        <f t="shared" ref="H16:H22" si="0">F16/G16*100-100</f>
        <v>#DIV/0!</v>
      </c>
    </row>
    <row r="17" spans="1:9" x14ac:dyDescent="0.25">
      <c r="A17" s="87" t="s">
        <v>23</v>
      </c>
      <c r="B17" s="88"/>
      <c r="C17" s="88"/>
      <c r="D17" s="88"/>
      <c r="E17" s="88"/>
      <c r="F17" s="15">
        <v>3261961.47</v>
      </c>
      <c r="G17" s="15"/>
      <c r="H17" s="18" t="e">
        <f t="shared" si="0"/>
        <v>#DIV/0!</v>
      </c>
    </row>
    <row r="18" spans="1:9" x14ac:dyDescent="0.25">
      <c r="A18" s="87" t="s">
        <v>24</v>
      </c>
      <c r="B18" s="88"/>
      <c r="C18" s="88"/>
      <c r="D18" s="88"/>
      <c r="E18" s="88"/>
      <c r="F18" s="15"/>
      <c r="G18" s="15"/>
      <c r="H18" s="18" t="e">
        <f t="shared" si="0"/>
        <v>#DIV/0!</v>
      </c>
    </row>
    <row r="19" spans="1:9" x14ac:dyDescent="0.25">
      <c r="A19" s="89" t="s">
        <v>26</v>
      </c>
      <c r="B19" s="90"/>
      <c r="C19" s="90"/>
      <c r="D19" s="90"/>
      <c r="E19" s="90"/>
      <c r="F19" s="54">
        <f>F20+F21</f>
        <v>0</v>
      </c>
      <c r="G19" s="54">
        <f>G20+G21</f>
        <v>0</v>
      </c>
      <c r="H19" s="55" t="e">
        <f t="shared" si="0"/>
        <v>#DIV/0!</v>
      </c>
    </row>
    <row r="20" spans="1:9" x14ac:dyDescent="0.25">
      <c r="A20" s="45" t="s">
        <v>23</v>
      </c>
      <c r="B20" s="46"/>
      <c r="C20" s="46"/>
      <c r="D20" s="46"/>
      <c r="E20" s="46"/>
      <c r="F20" s="15"/>
      <c r="G20" s="15"/>
      <c r="H20" s="18" t="e">
        <f t="shared" si="0"/>
        <v>#DIV/0!</v>
      </c>
      <c r="I20" s="7"/>
    </row>
    <row r="21" spans="1:9" x14ac:dyDescent="0.25">
      <c r="A21" s="47" t="s">
        <v>24</v>
      </c>
      <c r="B21" s="48"/>
      <c r="C21" s="48"/>
      <c r="D21" s="48"/>
      <c r="E21" s="48"/>
      <c r="F21" s="16"/>
      <c r="G21" s="16"/>
      <c r="H21" s="18" t="e">
        <f t="shared" si="0"/>
        <v>#DIV/0!</v>
      </c>
    </row>
    <row r="22" spans="1:9" x14ac:dyDescent="0.25">
      <c r="A22" s="91" t="s">
        <v>3</v>
      </c>
      <c r="B22" s="92"/>
      <c r="C22" s="92"/>
      <c r="D22" s="92"/>
      <c r="E22" s="92"/>
      <c r="F22" s="32">
        <f>F16+F19</f>
        <v>3261961.47</v>
      </c>
      <c r="G22" s="32">
        <f>G16+G19</f>
        <v>0</v>
      </c>
      <c r="H22" s="34" t="e">
        <f t="shared" si="0"/>
        <v>#DIV/0!</v>
      </c>
    </row>
    <row r="23" spans="1:9" x14ac:dyDescent="0.25">
      <c r="A23" s="45" t="s">
        <v>4</v>
      </c>
      <c r="B23" s="46"/>
      <c r="C23" s="46"/>
      <c r="D23" s="46"/>
      <c r="E23" s="46"/>
      <c r="F23" s="1"/>
      <c r="G23" s="1"/>
      <c r="H23" s="2"/>
    </row>
    <row r="24" spans="1:9" x14ac:dyDescent="0.25">
      <c r="A24" s="7"/>
      <c r="B24" s="1"/>
      <c r="C24" s="1"/>
      <c r="D24" s="1"/>
      <c r="E24" s="1"/>
      <c r="F24" s="1"/>
      <c r="G24" s="1"/>
      <c r="H24" s="2"/>
    </row>
    <row r="25" spans="1:9" x14ac:dyDescent="0.25">
      <c r="A25" s="7" t="s">
        <v>27</v>
      </c>
      <c r="B25" s="1"/>
      <c r="C25" s="1"/>
      <c r="D25" s="1"/>
      <c r="E25" s="1"/>
      <c r="F25" s="1"/>
      <c r="G25" s="1"/>
      <c r="H25" s="2"/>
    </row>
    <row r="26" spans="1:9" x14ac:dyDescent="0.25">
      <c r="A26" s="7" t="s">
        <v>28</v>
      </c>
      <c r="B26" s="1"/>
      <c r="C26" s="1"/>
      <c r="D26" s="1"/>
      <c r="E26" s="1"/>
      <c r="F26" s="1"/>
      <c r="G26" s="1"/>
      <c r="H26" s="2"/>
    </row>
    <row r="27" spans="1:9" x14ac:dyDescent="0.25">
      <c r="A27" s="7" t="s">
        <v>29</v>
      </c>
      <c r="B27" s="1"/>
      <c r="C27" s="1"/>
      <c r="D27" s="1"/>
      <c r="E27" s="1"/>
      <c r="F27" s="1"/>
      <c r="G27" s="1"/>
      <c r="H27" s="2"/>
    </row>
    <row r="28" spans="1:9" x14ac:dyDescent="0.25">
      <c r="A28" s="7" t="s">
        <v>30</v>
      </c>
      <c r="B28" s="1"/>
      <c r="C28" s="1"/>
      <c r="D28" s="1"/>
      <c r="E28" s="1"/>
      <c r="F28" s="1"/>
      <c r="G28" s="1"/>
      <c r="H28" s="2"/>
    </row>
    <row r="29" spans="1:9" x14ac:dyDescent="0.25">
      <c r="A29" s="7" t="s">
        <v>32</v>
      </c>
      <c r="B29" s="1"/>
      <c r="C29" s="1"/>
      <c r="D29" s="1"/>
      <c r="E29" s="1"/>
      <c r="F29" s="1"/>
      <c r="G29" s="1"/>
      <c r="H29" s="2"/>
    </row>
    <row r="30" spans="1:9" x14ac:dyDescent="0.25">
      <c r="A30" s="7"/>
      <c r="B30" s="1"/>
      <c r="C30" s="1"/>
      <c r="D30" s="1"/>
      <c r="E30" s="1"/>
      <c r="F30" s="1"/>
      <c r="G30" s="1"/>
      <c r="H30" s="2"/>
    </row>
    <row r="31" spans="1:9" x14ac:dyDescent="0.25">
      <c r="A31" s="7"/>
      <c r="B31" s="1"/>
      <c r="C31" s="1"/>
      <c r="D31" s="1"/>
      <c r="E31" s="1"/>
      <c r="F31" s="1"/>
      <c r="G31" s="1"/>
      <c r="H31" s="2"/>
    </row>
    <row r="32" spans="1:9" x14ac:dyDescent="0.25">
      <c r="A32" s="28" t="s">
        <v>31</v>
      </c>
      <c r="B32" s="29"/>
      <c r="C32" s="29"/>
      <c r="D32" s="29"/>
      <c r="E32" s="29"/>
      <c r="F32" s="29"/>
      <c r="G32" s="1"/>
      <c r="H32" s="2"/>
    </row>
    <row r="33" spans="1:8" x14ac:dyDescent="0.25">
      <c r="A33" s="35"/>
      <c r="B33" s="36"/>
      <c r="C33" s="36"/>
      <c r="D33" s="36"/>
      <c r="E33" s="36"/>
      <c r="F33" s="30">
        <v>42916</v>
      </c>
      <c r="G33" s="44" t="s">
        <v>5</v>
      </c>
      <c r="H33" s="37"/>
    </row>
    <row r="34" spans="1:8" x14ac:dyDescent="0.25">
      <c r="A34" s="20" t="s">
        <v>7</v>
      </c>
      <c r="B34" s="1"/>
      <c r="C34" s="1"/>
      <c r="D34" s="1"/>
      <c r="E34" s="1"/>
      <c r="F34" s="14">
        <f>F50</f>
        <v>1708202.02</v>
      </c>
      <c r="G34" s="19">
        <f>F34/F36*100</f>
        <v>100</v>
      </c>
      <c r="H34" s="9"/>
    </row>
    <row r="35" spans="1:8" x14ac:dyDescent="0.25">
      <c r="A35" s="7"/>
      <c r="B35" s="1"/>
      <c r="C35" s="1"/>
      <c r="D35" s="1"/>
      <c r="E35" s="1"/>
      <c r="F35" s="15"/>
      <c r="G35" s="50"/>
      <c r="H35" s="10"/>
    </row>
    <row r="36" spans="1:8" x14ac:dyDescent="0.25">
      <c r="A36" s="35" t="s">
        <v>6</v>
      </c>
      <c r="B36" s="36"/>
      <c r="C36" s="36"/>
      <c r="D36" s="36"/>
      <c r="E36" s="36"/>
      <c r="F36" s="33">
        <f>F34+F35</f>
        <v>1708202.02</v>
      </c>
      <c r="G36" s="38">
        <f>G34+G35</f>
        <v>100</v>
      </c>
      <c r="H36" s="37"/>
    </row>
    <row r="37" spans="1:8" x14ac:dyDescent="0.25">
      <c r="A37" s="20" t="s">
        <v>4</v>
      </c>
      <c r="B37" s="1"/>
      <c r="C37" s="1"/>
      <c r="D37" s="1"/>
      <c r="E37" s="1"/>
      <c r="F37" s="1"/>
      <c r="G37" s="1"/>
      <c r="H37" s="2"/>
    </row>
    <row r="38" spans="1:8" x14ac:dyDescent="0.25">
      <c r="A38" s="7"/>
      <c r="B38" s="1"/>
      <c r="C38" s="1"/>
      <c r="D38" s="1"/>
      <c r="E38" s="1"/>
      <c r="F38" s="1"/>
      <c r="G38" s="1"/>
      <c r="H38" s="2"/>
    </row>
    <row r="39" spans="1:8" x14ac:dyDescent="0.25">
      <c r="A39" s="7" t="s">
        <v>33</v>
      </c>
      <c r="B39" s="1"/>
      <c r="C39" s="1"/>
      <c r="D39" s="1"/>
      <c r="E39" s="1"/>
      <c r="F39" s="1"/>
      <c r="G39" s="1"/>
      <c r="H39" s="2"/>
    </row>
    <row r="40" spans="1:8" x14ac:dyDescent="0.25">
      <c r="A40" s="43" t="s">
        <v>43</v>
      </c>
      <c r="B40" s="1"/>
      <c r="C40" s="1"/>
      <c r="D40" s="21"/>
      <c r="E40" s="1"/>
      <c r="F40" s="56">
        <f>F36/F22</f>
        <v>0.52367326705425488</v>
      </c>
      <c r="G40" s="1" t="s">
        <v>34</v>
      </c>
      <c r="H40" s="2"/>
    </row>
    <row r="41" spans="1:8" x14ac:dyDescent="0.25">
      <c r="A41" s="7"/>
      <c r="B41" s="1"/>
      <c r="C41" s="1"/>
      <c r="D41" s="1"/>
      <c r="E41" s="1"/>
      <c r="F41" s="1"/>
      <c r="G41" s="1"/>
      <c r="H41" s="2"/>
    </row>
    <row r="42" spans="1:8" x14ac:dyDescent="0.25">
      <c r="A42" s="28" t="s">
        <v>8</v>
      </c>
      <c r="B42" s="29"/>
      <c r="C42" s="29"/>
      <c r="D42" s="29"/>
      <c r="E42" s="29"/>
      <c r="F42" s="1"/>
      <c r="G42" s="1"/>
      <c r="H42" s="2"/>
    </row>
    <row r="43" spans="1:8" x14ac:dyDescent="0.25">
      <c r="A43" s="35"/>
      <c r="B43" s="36"/>
      <c r="C43" s="36"/>
      <c r="D43" s="36"/>
      <c r="E43" s="36"/>
      <c r="F43" s="30">
        <v>42916</v>
      </c>
      <c r="G43" s="39" t="s">
        <v>5</v>
      </c>
      <c r="H43" s="40"/>
    </row>
    <row r="44" spans="1:8" x14ac:dyDescent="0.25">
      <c r="A44" s="7" t="s">
        <v>37</v>
      </c>
      <c r="B44" s="1"/>
      <c r="C44" s="6"/>
      <c r="D44" s="6"/>
      <c r="E44" s="6"/>
      <c r="F44" s="12">
        <v>176913.86</v>
      </c>
      <c r="G44" s="17">
        <f>F44/F50*100</f>
        <v>10.356729352187513</v>
      </c>
      <c r="H44" s="2"/>
    </row>
    <row r="45" spans="1:8" x14ac:dyDescent="0.25">
      <c r="A45" s="7" t="s">
        <v>38</v>
      </c>
      <c r="B45" s="1"/>
      <c r="C45" s="11"/>
      <c r="D45" s="11"/>
      <c r="E45" s="11"/>
      <c r="F45" s="13">
        <v>263242.23999999999</v>
      </c>
      <c r="G45" s="18">
        <f>F45/F50*100</f>
        <v>15.410486401368381</v>
      </c>
      <c r="H45" s="2"/>
    </row>
    <row r="46" spans="1:8" x14ac:dyDescent="0.25">
      <c r="A46" s="7" t="s">
        <v>39</v>
      </c>
      <c r="B46" s="1"/>
      <c r="C46" s="11"/>
      <c r="D46" s="11"/>
      <c r="E46" s="11"/>
      <c r="F46" s="13">
        <v>318680.40000000002</v>
      </c>
      <c r="G46" s="18">
        <f>F46/F50*100</f>
        <v>18.655896449531188</v>
      </c>
      <c r="H46" s="2"/>
    </row>
    <row r="47" spans="1:8" x14ac:dyDescent="0.25">
      <c r="A47" s="7" t="s">
        <v>40</v>
      </c>
      <c r="B47" s="1"/>
      <c r="C47" s="11"/>
      <c r="D47" s="11"/>
      <c r="E47" s="11"/>
      <c r="F47" s="13">
        <v>506860.52</v>
      </c>
      <c r="G47" s="18">
        <f>F47/F50*100</f>
        <v>29.672164888319241</v>
      </c>
      <c r="H47" s="2"/>
    </row>
    <row r="48" spans="1:8" x14ac:dyDescent="0.25">
      <c r="A48" s="7" t="s">
        <v>41</v>
      </c>
      <c r="B48" s="1"/>
      <c r="C48" s="11"/>
      <c r="D48" s="11"/>
      <c r="E48" s="11"/>
      <c r="F48" s="13">
        <v>442505</v>
      </c>
      <c r="G48" s="18">
        <f>F48/F50*100</f>
        <v>25.90472290859368</v>
      </c>
      <c r="H48" s="2"/>
    </row>
    <row r="49" spans="1:8" x14ac:dyDescent="0.25">
      <c r="A49" s="7"/>
      <c r="B49" s="1"/>
      <c r="C49" s="11"/>
      <c r="D49" s="11"/>
      <c r="E49" s="11"/>
      <c r="F49" s="13"/>
      <c r="G49" s="18">
        <f>F49/F50*100</f>
        <v>0</v>
      </c>
      <c r="H49" s="2"/>
    </row>
    <row r="50" spans="1:8" x14ac:dyDescent="0.25">
      <c r="A50" s="41" t="s">
        <v>3</v>
      </c>
      <c r="B50" s="42"/>
      <c r="C50" s="42"/>
      <c r="D50" s="42"/>
      <c r="E50" s="42"/>
      <c r="F50" s="32">
        <f>F44+F45+F46+F47+F48+F49</f>
        <v>1708202.02</v>
      </c>
      <c r="G50" s="34">
        <f>G44+G45+G46+G47+G48+G49</f>
        <v>100.00000000000001</v>
      </c>
      <c r="H50" s="40"/>
    </row>
    <row r="51" spans="1:8" x14ac:dyDescent="0.25">
      <c r="A51" s="26" t="s">
        <v>4</v>
      </c>
      <c r="B51" s="5"/>
      <c r="C51" s="5"/>
      <c r="D51" s="5"/>
      <c r="E51" s="5"/>
      <c r="F51" s="5"/>
      <c r="G51" s="5"/>
      <c r="H51" s="27"/>
    </row>
    <row r="52" spans="1:8" x14ac:dyDescent="0.25">
      <c r="A52" s="25"/>
      <c r="B52" s="1"/>
      <c r="C52" s="1"/>
      <c r="D52" s="1"/>
      <c r="E52" s="1"/>
      <c r="F52" s="1"/>
      <c r="G52" s="1"/>
      <c r="H52" s="1"/>
    </row>
    <row r="53" spans="1:8" x14ac:dyDescent="0.25">
      <c r="A53" s="25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57" t="s">
        <v>13</v>
      </c>
      <c r="B60" s="58"/>
      <c r="C60" s="58"/>
      <c r="D60" s="58"/>
      <c r="E60" s="58"/>
      <c r="F60" s="58"/>
      <c r="G60" s="58"/>
      <c r="H60" s="59"/>
    </row>
    <row r="61" spans="1:8" x14ac:dyDescent="0.25">
      <c r="A61" s="7"/>
      <c r="B61" s="1"/>
      <c r="C61" s="1"/>
      <c r="D61" s="1"/>
      <c r="E61" s="1"/>
      <c r="F61" s="1"/>
      <c r="G61" s="1"/>
      <c r="H61" s="2"/>
    </row>
    <row r="62" spans="1:8" x14ac:dyDescent="0.25">
      <c r="A62" s="28" t="s">
        <v>9</v>
      </c>
      <c r="B62" s="29"/>
      <c r="C62" s="29"/>
      <c r="D62" s="29"/>
      <c r="E62" s="29"/>
      <c r="F62" s="1"/>
      <c r="G62" s="1"/>
      <c r="H62" s="2"/>
    </row>
    <row r="63" spans="1:8" x14ac:dyDescent="0.25">
      <c r="A63" s="35" t="s">
        <v>36</v>
      </c>
      <c r="B63" s="82" t="s">
        <v>10</v>
      </c>
      <c r="C63" s="83"/>
      <c r="D63" s="83"/>
      <c r="E63" s="84"/>
      <c r="F63" s="82" t="s">
        <v>11</v>
      </c>
      <c r="G63" s="83"/>
      <c r="H63" s="39" t="s">
        <v>35</v>
      </c>
    </row>
    <row r="64" spans="1:8" x14ac:dyDescent="0.25">
      <c r="A64" s="49">
        <v>1</v>
      </c>
      <c r="B64" s="111" t="s">
        <v>12</v>
      </c>
      <c r="C64" s="112"/>
      <c r="D64" s="112"/>
      <c r="E64" s="113"/>
      <c r="F64" s="114">
        <f t="shared" ref="F64:F69" si="1">F44</f>
        <v>176913.86</v>
      </c>
      <c r="G64" s="112"/>
      <c r="H64" s="22">
        <v>42916</v>
      </c>
    </row>
    <row r="65" spans="1:10" x14ac:dyDescent="0.25">
      <c r="A65" s="49">
        <v>2</v>
      </c>
      <c r="B65" s="104" t="s">
        <v>12</v>
      </c>
      <c r="C65" s="100"/>
      <c r="D65" s="100"/>
      <c r="E65" s="105"/>
      <c r="F65" s="106">
        <f t="shared" si="1"/>
        <v>263242.23999999999</v>
      </c>
      <c r="G65" s="100"/>
      <c r="H65" s="23">
        <v>42916</v>
      </c>
    </row>
    <row r="66" spans="1:10" x14ac:dyDescent="0.25">
      <c r="A66" s="49">
        <v>3</v>
      </c>
      <c r="B66" s="104" t="s">
        <v>12</v>
      </c>
      <c r="C66" s="100"/>
      <c r="D66" s="100"/>
      <c r="E66" s="105"/>
      <c r="F66" s="106">
        <f t="shared" si="1"/>
        <v>318680.40000000002</v>
      </c>
      <c r="G66" s="100"/>
      <c r="H66" s="23">
        <v>42916</v>
      </c>
    </row>
    <row r="67" spans="1:10" x14ac:dyDescent="0.25">
      <c r="A67" s="49">
        <v>4</v>
      </c>
      <c r="B67" s="104" t="s">
        <v>12</v>
      </c>
      <c r="C67" s="100"/>
      <c r="D67" s="100"/>
      <c r="E67" s="105"/>
      <c r="F67" s="106">
        <f t="shared" si="1"/>
        <v>506860.52</v>
      </c>
      <c r="G67" s="100"/>
      <c r="H67" s="23">
        <v>42916</v>
      </c>
    </row>
    <row r="68" spans="1:10" x14ac:dyDescent="0.25">
      <c r="A68" s="49">
        <v>5</v>
      </c>
      <c r="B68" s="104" t="s">
        <v>42</v>
      </c>
      <c r="C68" s="100"/>
      <c r="D68" s="100"/>
      <c r="E68" s="105"/>
      <c r="F68" s="106">
        <f t="shared" si="1"/>
        <v>442505</v>
      </c>
      <c r="G68" s="100"/>
      <c r="H68" s="23">
        <v>42916</v>
      </c>
    </row>
    <row r="69" spans="1:10" x14ac:dyDescent="0.25">
      <c r="A69" s="51">
        <v>6</v>
      </c>
      <c r="B69" s="107"/>
      <c r="C69" s="108"/>
      <c r="D69" s="108"/>
      <c r="E69" s="109"/>
      <c r="F69" s="110">
        <f t="shared" si="1"/>
        <v>0</v>
      </c>
      <c r="G69" s="108"/>
      <c r="H69" s="24"/>
    </row>
    <row r="70" spans="1:10" x14ac:dyDescent="0.25">
      <c r="A70" s="7" t="s">
        <v>4</v>
      </c>
      <c r="B70" s="6"/>
      <c r="C70" s="6"/>
      <c r="D70" s="100"/>
      <c r="E70" s="100"/>
      <c r="F70" s="100"/>
      <c r="G70" s="100"/>
      <c r="H70" s="2"/>
    </row>
    <row r="71" spans="1:10" x14ac:dyDescent="0.25">
      <c r="A71" s="8"/>
      <c r="B71" s="3"/>
      <c r="C71" s="3"/>
      <c r="D71" s="3"/>
      <c r="E71" s="3"/>
      <c r="F71" s="3"/>
      <c r="G71" s="3"/>
      <c r="H71" s="4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</sheetData>
  <mergeCells count="26">
    <mergeCell ref="A1:H1"/>
    <mergeCell ref="A2:H2"/>
    <mergeCell ref="A3:H3"/>
    <mergeCell ref="A4:H4"/>
    <mergeCell ref="F69:G69"/>
    <mergeCell ref="F65:G65"/>
    <mergeCell ref="F66:G66"/>
    <mergeCell ref="F63:G63"/>
    <mergeCell ref="B64:E64"/>
    <mergeCell ref="F64:G64"/>
    <mergeCell ref="A22:E22"/>
    <mergeCell ref="A16:E16"/>
    <mergeCell ref="A15:E15"/>
    <mergeCell ref="A18:E18"/>
    <mergeCell ref="A19:E19"/>
    <mergeCell ref="A17:E17"/>
    <mergeCell ref="B63:E63"/>
    <mergeCell ref="D70:E70"/>
    <mergeCell ref="F70:G70"/>
    <mergeCell ref="F67:G67"/>
    <mergeCell ref="F68:G68"/>
    <mergeCell ref="B65:E65"/>
    <mergeCell ref="B66:E66"/>
    <mergeCell ref="B67:E67"/>
    <mergeCell ref="B68:E68"/>
    <mergeCell ref="B69:E69"/>
  </mergeCells>
  <pageMargins left="0" right="0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DEZ 2017</vt:lpstr>
      <vt:lpstr>SET 2017</vt:lpstr>
      <vt:lpstr>JUN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BRONDANI</dc:creator>
  <cp:lastModifiedBy>GILMAR BRONDANI</cp:lastModifiedBy>
  <cp:lastPrinted>2017-10-11T13:10:40Z</cp:lastPrinted>
  <dcterms:created xsi:type="dcterms:W3CDTF">2017-07-24T21:07:20Z</dcterms:created>
  <dcterms:modified xsi:type="dcterms:W3CDTF">2018-04-18T13:54:57Z</dcterms:modified>
</cp:coreProperties>
</file>