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525" windowWidth="18855" windowHeight="7110"/>
  </bookViews>
  <sheets>
    <sheet name="Sheet1" sheetId="1" r:id="rId1"/>
    <sheet name="Sheet2" sheetId="2" r:id="rId2"/>
    <sheet name="Sheet3" sheetId="3" r:id="rId3"/>
  </sheets>
  <definedNames>
    <definedName name="_xlnm._FilterDatabase" localSheetId="0" hidden="1">Sheet1!$A$3:$AS$178</definedName>
  </definedNames>
  <calcPr calcId="124519"/>
</workbook>
</file>

<file path=xl/calcChain.xml><?xml version="1.0" encoding="utf-8"?>
<calcChain xmlns="http://schemas.openxmlformats.org/spreadsheetml/2006/main">
  <c r="S178" i="1"/>
  <c r="S177"/>
  <c r="S176"/>
  <c r="S175"/>
  <c r="T175" s="1"/>
  <c r="S174"/>
  <c r="S173"/>
  <c r="S172"/>
  <c r="S171"/>
  <c r="S170"/>
  <c r="S169"/>
  <c r="S168"/>
  <c r="S167"/>
  <c r="T167" s="1"/>
  <c r="T166"/>
  <c r="S166"/>
  <c r="S165"/>
  <c r="S164"/>
  <c r="S163"/>
  <c r="S162"/>
  <c r="S161"/>
  <c r="S160"/>
  <c r="S159"/>
  <c r="T159" s="1"/>
  <c r="S156"/>
  <c r="S155"/>
  <c r="T155" s="1"/>
  <c r="S154"/>
  <c r="T154" s="1"/>
  <c r="S153"/>
  <c r="T153" s="1"/>
  <c r="S151"/>
  <c r="T151" s="1"/>
  <c r="S150"/>
  <c r="S149"/>
  <c r="S148"/>
  <c r="S147"/>
  <c r="S146"/>
  <c r="T145" s="1"/>
  <c r="S145"/>
  <c r="S144"/>
  <c r="T144" s="1"/>
  <c r="S143"/>
  <c r="S142"/>
  <c r="S141"/>
  <c r="T141" s="1"/>
  <c r="S140"/>
  <c r="T139" s="1"/>
  <c r="S139"/>
  <c r="S138"/>
  <c r="S137"/>
  <c r="S136"/>
  <c r="T135" s="1"/>
  <c r="S135"/>
  <c r="S134"/>
  <c r="S133"/>
  <c r="S132"/>
  <c r="S131"/>
  <c r="S130"/>
  <c r="S129"/>
  <c r="S128"/>
  <c r="S127"/>
  <c r="T125"/>
  <c r="S125"/>
  <c r="S124"/>
  <c r="S123"/>
  <c r="S122"/>
  <c r="T121" s="1"/>
  <c r="S120"/>
  <c r="S119"/>
  <c r="S118"/>
  <c r="S117"/>
  <c r="S116"/>
  <c r="T116" s="1"/>
  <c r="S115"/>
  <c r="S114"/>
  <c r="T114" s="1"/>
  <c r="S113"/>
  <c r="T112" s="1"/>
  <c r="S109"/>
  <c r="S108"/>
  <c r="S107"/>
  <c r="S106"/>
  <c r="S105"/>
  <c r="S104"/>
  <c r="S103"/>
  <c r="S102"/>
  <c r="S101"/>
  <c r="S100"/>
  <c r="S99"/>
  <c r="T99" s="1"/>
  <c r="S97"/>
  <c r="S96"/>
  <c r="S95"/>
  <c r="S94"/>
  <c r="S88"/>
  <c r="T88" s="1"/>
  <c r="S87"/>
  <c r="S86"/>
  <c r="T86" s="1"/>
  <c r="S85"/>
  <c r="S84"/>
  <c r="S83"/>
  <c r="T83" s="1"/>
  <c r="S81"/>
  <c r="S80"/>
  <c r="S79"/>
  <c r="S78"/>
  <c r="S77"/>
  <c r="S73"/>
  <c r="S72"/>
  <c r="S71"/>
  <c r="S70"/>
  <c r="S69"/>
  <c r="S68"/>
  <c r="S67"/>
  <c r="T67" s="1"/>
  <c r="S66"/>
  <c r="S65"/>
  <c r="S64"/>
  <c r="S63"/>
  <c r="S62"/>
  <c r="S61"/>
  <c r="S60"/>
  <c r="S59"/>
  <c r="S58"/>
  <c r="S57"/>
  <c r="S56"/>
  <c r="T56" s="1"/>
  <c r="S55"/>
  <c r="S54"/>
  <c r="S53"/>
  <c r="S52"/>
  <c r="S51"/>
  <c r="S50"/>
  <c r="S49"/>
  <c r="S48"/>
  <c r="S47"/>
  <c r="S46"/>
  <c r="S45"/>
  <c r="S44"/>
  <c r="S43"/>
  <c r="S42"/>
  <c r="S41"/>
  <c r="S40"/>
  <c r="S39"/>
  <c r="S38"/>
  <c r="S37"/>
  <c r="S36"/>
  <c r="T36" s="1"/>
  <c r="S35"/>
  <c r="S34"/>
  <c r="S33"/>
  <c r="S32"/>
  <c r="S31"/>
  <c r="S30"/>
  <c r="S29"/>
  <c r="T29" s="1"/>
  <c r="S28"/>
  <c r="T28" s="1"/>
  <c r="S25"/>
  <c r="T25" s="1"/>
  <c r="T24"/>
  <c r="S24"/>
  <c r="S23"/>
  <c r="S22"/>
  <c r="T22" s="1"/>
  <c r="S21"/>
  <c r="T21" s="1"/>
  <c r="S20"/>
  <c r="T20" s="1"/>
  <c r="S19"/>
  <c r="S18"/>
  <c r="S17"/>
  <c r="T17" s="1"/>
  <c r="S16"/>
  <c r="S15"/>
  <c r="S14"/>
  <c r="S13"/>
  <c r="S12"/>
  <c r="S10"/>
  <c r="S9"/>
  <c r="S8"/>
  <c r="S7"/>
  <c r="S6"/>
  <c r="S5"/>
  <c r="T5" s="1"/>
  <c r="S4"/>
  <c r="T4" s="1"/>
  <c r="T64" l="1"/>
  <c r="T96"/>
  <c r="T105"/>
  <c r="T132"/>
  <c r="T148"/>
  <c r="T161"/>
  <c r="T172"/>
  <c r="T30"/>
  <c r="T45"/>
  <c r="T62"/>
  <c r="T69"/>
  <c r="T74"/>
  <c r="T94"/>
  <c r="T142"/>
  <c r="T163"/>
  <c r="T9"/>
  <c r="T13"/>
  <c r="T37"/>
  <c r="T41"/>
  <c r="T71"/>
  <c r="T100"/>
  <c r="T108"/>
  <c r="T117"/>
  <c r="T6"/>
  <c r="T18"/>
  <c r="T32"/>
  <c r="T47"/>
  <c r="T80"/>
  <c r="T84"/>
  <c r="T102"/>
  <c r="T128"/>
  <c r="T170"/>
  <c r="T50"/>
  <c r="T57"/>
  <c r="T119"/>
  <c r="T137"/>
</calcChain>
</file>

<file path=xl/sharedStrings.xml><?xml version="1.0" encoding="utf-8"?>
<sst xmlns="http://schemas.openxmlformats.org/spreadsheetml/2006/main" count="1186" uniqueCount="546">
  <si>
    <t>Planejado para o ano</t>
  </si>
  <si>
    <t>Valores informados</t>
  </si>
  <si>
    <t>2º Semestre</t>
  </si>
  <si>
    <t>Eixos</t>
  </si>
  <si>
    <t>Objetivos</t>
  </si>
  <si>
    <t>Número da Iniciativa</t>
  </si>
  <si>
    <t>Iniciativa</t>
  </si>
  <si>
    <t>Número do Indicador</t>
  </si>
  <si>
    <t>Indicador</t>
  </si>
  <si>
    <t>Planejado</t>
  </si>
  <si>
    <t>Realizado</t>
  </si>
  <si>
    <t>Realizado 2020/1</t>
  </si>
  <si>
    <t>Realizado 2020/2</t>
  </si>
  <si>
    <t>Tipo de indicador</t>
  </si>
  <si>
    <t>Cálculo (%)</t>
  </si>
  <si>
    <t>% Realizado da iniciativa</t>
  </si>
  <si>
    <t>Classificação do realizado da iniciativa</t>
  </si>
  <si>
    <t>Responsável (Portaria n.º 1867/2020)</t>
  </si>
  <si>
    <t>Diagnóstico</t>
  </si>
  <si>
    <t>Justificativa</t>
  </si>
  <si>
    <t>Observação</t>
  </si>
  <si>
    <t>Excelência Acadêmica</t>
  </si>
  <si>
    <t>Objetivo 1 – Aperfeiçoar o ensino da graduação</t>
  </si>
  <si>
    <t>Qualificar o processo anual de ingresso nos cursos de graduação</t>
  </si>
  <si>
    <t>Percentual de vagas preenchidas no processo seletivo</t>
  </si>
  <si>
    <t>Contínuo</t>
  </si>
  <si>
    <t>A</t>
  </si>
  <si>
    <t>PROGRAD / ACS / ADAFI / DTIC</t>
  </si>
  <si>
    <t>De 2015 a 2019, houve pouca variação na oferta de vagas de graduação na Instituição. Os novos cursos ofertados são: Medicina (2016); Direito (2019); Letras - Espanhol e Literatura Hispânica e Letras - Português e Literaturas de Língua Portuguesa criados a partir da extinção do curso Letras – Português e Espanhol.
No entanto, observa-se que mesmo havendo crescimento no quantitativo de vagas ofertadas, e a criação de cursos com alta procura como Medicina e Direito, o número total de inscrições no SiSU/UNIPAMPA vem diminuído anualmente desde 2015.
Além disso, é possível constatar que a taxa de ocupação das vagas permanece constante nos últimos três anos. Como forma de tentar ampliar a ocupação das vagas, em 2019/2 foi aprovada a Resolução 260/2019 das normas de ingresso nos cursos de graduação. Porém essa resolução teria resultados mensuráveis a partir de 2020. 
No entanto, em 2020 com a pandemia COVID-19, a suspensão do calendário acadêmico e adiamento do início do semestre, observou-se que a quantidade candidato aprovados que foram convocados e não realizaram matrícula aumentou. Muito provavelmente, devido a fatores como o aumento na oferta dos cursos à distância pelas faculdades particulares que mantiveram o calendário acadêmico.
Além disso, não estão contabilizados os dados para ingresso no semestre 2020/2, que ocorreu de agosto a dezembro, para início das atividades letivos em 01 de fevereiro de 2021.</t>
  </si>
  <si>
    <t>Em 2020 com a pandemia COVID-19, a suspensão do calendário acadêmico e adiamento do início do semestre, observou-se que a quantidade candidato aprovados que foram convocados e não realizaram matrícula aumentou. Muito provavelmente, devido a fatores como o aumento na oferta dos cursos à distância pelas faculdades particulares que mantiveram o calendário acadêmico.</t>
  </si>
  <si>
    <t>Maximizar a ocupação de vagas nos cursos de graduação</t>
  </si>
  <si>
    <t>Percentual de vagas ocupadas nos cursos de graduação</t>
  </si>
  <si>
    <t>PA</t>
  </si>
  <si>
    <t xml:space="preserve">PROGRAD </t>
  </si>
  <si>
    <t xml:space="preserve">Primeiramente é importante destacar que o preenchimento das vagas de 2020 caiu 10 pontos percentuais em relação aos anos de 2017, 2018 e 2019, quando a UNIPAMPA apresentou preenchimento de 90% do total de vagas ofertadas. Embora não possamos afirmar com certeza, acredita-se que essa redução na procura pela Universidade esteja relacionada à situação de exceção da pandemia COVID-19. 
Desta forma, das 14.010 vagas autorizadas para os cursos de graduação (exceto cursos à distância ofertados via UAB), atualmente estão ocupadas 10.558 vagas, o que significa dizer que está preenchido aproximadamente 75% das vagas. 
Para maximizar a ocupação das vagas, a instituição atua em diversas linhas para o enfrentamento da evasão, entre elas, formação docente, realização de editais de bolsistas, monitorias e cursos de nivelamento, investimento em infraestrutura e tecnologia da informação e editais para preenchimento das vagas ociosas. 
De acordo com a Resolução 260/2019, o preenchimento de vagas ociosas é realizado via Processo Seletivo Complementar ou via editais específicos aprovados pelo Conselho Universitário.
Em outubro de 2019, foi publicado o Edital nº 428/2019 do Processo Seletivo Complementar 2020/1, o qual ofertou 1.763 vagas nas modalidades de 2º Ciclo de Formação para Egressos de Cursos de Bacharelados e Licenciaturas Interdisciplinares, Reingresso, Transferência Voluntária ou Portador de Diploma para o semestre de 2020/1. 
Também em outubro de 2019, foi publicado o Edital nº 433/2019 do Processo Seletivo Complementar 2020/1 específico para o curso de medicina, com oferta de 38 vagas para reingresso e transferência voluntária com ingresso nos 1º, 3º, 4º, 5º e 6º semestres do curso. Destaca-se que o curso de medicina realiza processo seletivo próprio, com aplicação de prova, por conta da necessidade de garantir que os ingressantes nos referidos semestres tenham o conhecimento necessário para dar continuidade ao curso. Como resultado, das 38 vagas ofertadas, foram preenchidas 17 vagas, que representam aproximadamente 5% das vagas autorizadas do curso. 
Foram matriculados 109 alunos, o que representou incremento de aproximadamente 1% na ocupação das vagas.
Deve-se observar que para o ano de 2020, devido a suspensão das atividades da Universidade, foi realizada somente uma edição do processo seletivo complementar realizado semestralmente. O edital para ingresso no semestre letivo 2020/2 ainda está em andamento, uma vez que de acordo com o calendário acadêmico, as aulas do segundo semestre iniciarão somente a partir de fevereiro de 2021. Da mesma forma, ainda não estão matriculados os alunos dos cursos que tem vagas ofertadas pelo SISU/2 que ainda está em andamento. 
Cabe destacar que 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evadido, ou seja, a meta é utópica e inalcançável, até mesmo para os cursos com maior procura na instituição como o curso de medicina, precisando ser revista com urgência.  
</t>
  </si>
  <si>
    <t xml:space="preserve">é importante destacar que o preenchimento das vagas de 2020 caiu 10 pontos percentuais em relação aos anos de 2017, 2018 e 2019, quando a UNIPAMPA apresentou preenchimento de 90% do total de vagas ofertadas. Embora não possamos afirmar com certeza, acredita-se que essa redução (para 75%) na procura pela Universidade esteja relacionada à situação de exceção da pandemia COVID-19. </t>
  </si>
  <si>
    <t>Apoio ao aperfeiçoamento e a melhoria da qualidade nos cursos de graduação</t>
  </si>
  <si>
    <t>Evolução dos resultados no ENADE</t>
  </si>
  <si>
    <t>PROGRAD / GABINETE</t>
  </si>
  <si>
    <t xml:space="preserve">Quanto ao ENADE, foram divulgados em 2020 os resultados da edição de 2019, conforme segue:
AGRONEGÓCIO - 3 (2019) / 4 (2013)
AGRONOMIA- 4 (2019) / 3 (2016)
ENFERMAGEM- 3 (2019) / 3 (2016)
ENGENHARIA AMBIENTAL E SANITÁRIA - 3(2019) / 3 (2017)
ENGENHARIA CIVIL- 4(2019) / 4 (2017)
ENGENHARIA DE ALIMENTOS - 4(2019) / 4 (2014)
ENGENHARIA DE COMPUTAÇÃO - 3 (2019) / 4 (2017)
ENGENHARIA DE PRODUÇÃO - 4(2019) / 3 (2017)
ENGENHARIA ELÉTRICA - 3 (2019) / 3 (2017)
ENGENHARIA FLORESTAL - 3 (2019) / 3 (2017)
ENGENHARIA MEC NICA - 3(2019) / 3 (2017)
ENGENHARIA QUÍMICA - 3 (2019) / 3 (2017)
FARMÁCIA - 4(2019) / 3 (2016)
FISIOTERAPIA - 4(2019) / 3 (2016)
MEDICINA VETERINÁRIA - 4(2019) / 4 (2016)
NUTRIÇÃO - 3 (2019) / 3 (2016)
ZOOTECNIA - 2 (2019) / 2 (2016)
Considerando as médias, 3,35 (2019) e 3,29 (anterior), houve um acréscimo de 2% no desempenho destes cursos no ENADE.
Em relação aos resultados das avaliações in loco pelo INEP referentes aos processos de reconhecimento e renovação de reconhecimento, podemos observar a seguinte evolução nos Conceitos de Curso (CC):
Renovação de Reconhecimento: 
Curso de Biotecnologia manteve conceito de reconhecimento de 2013 em 2019 CC= 4,0;
Curso de Gestão de Turismo passou de CC= 4,0 em 2012 para CC= 5,0 em 2019;
Curso de Direito (Campus Santana do Livramento) obteve no processo de autorização em 2013 o CC= 4,0 e no reconhecimento do curso em 2019 apresentou CC=5,0. 
Constata-se o crescimento de 11,5%, na média de índices da avaliação anterior (4) em comparação com a de 2019 (4,46).
As visitas de avaliação in loco estiveram suspensas ao longo do ano, a partir de decisão tomada pelo INEP com base na Portaria MEC 329/2020,  Portaria MS 356/2020 e Instrução Normativa 19/2020 do Ministério da Economia.
Quanto ao CPC, assim como o ENADE, foram divulgados em 2020 os resultados de 2019:
AGRONEGÓCIO - 4 (2019) / 4 (2013)
AGRONOMIA- 4 (2019) / 4 (2016)
ENFERMAGEM- 4 (2019) / 3 (2016)
ENGENHARIA AMBIENTAL E SANITÁRIA - 3 (2019) / 3 (2017)
ENGENHARIA CIVIL- 4 (2019) / 4 (2017)
ENGENHARIA DE ALIMENTOS - 4(2019) / 4 (2014)
ENGENHARIA DE COMPUTAÇÃO - 3(2019) / 4 (2017)
ENGENHARIA DE PRODUÇÃO - 4(2019) / 3 (2017)
ENGENHARIA ELÉTRICA - 4 (2019) / 3 (2017)
ENGENHARIA FLORESTAL - 3 (2019) / 4 (2017)
ENGENHARIA MEC NICA - 4(2019) / 4 (2017)
ENGENHARIA QUÍMICA - 4 (2019) / 4 (2017)
FARMÁCIA - 4 (2019) / 4 (2016)
FISIOTERAPIA - 4 (2019) / 3 (2016)
MEDICINA VETERINÁRIA - 4(2019) / 4 (2016)
NUTRIÇÃO - 4 (2019) / 3 (2016)
ZOOTECNIA - 4 (2019) / 3 (2016)
Considerando as médias, 3,82 (2019) e 3,59 (anterior), houve um acréscimo de 7% no desempenho destes cursos no CPC.
</t>
  </si>
  <si>
    <t xml:space="preserve">A PROGRAD e Procuradoria Educacional Institucional promoveram ações tendo em vista a evolução dos resultados, como a realização de curso de Formação ENADE no Moodle. Também, os materiais/subsídios à participação no ENADE foram reunidos em processo no SEI enviados às Direções e Coordenações de Curso, bem como foram repassadas orientações às Coordenações Acadêmicas nas reuniões mensais, para ciência e acompanhamento do processo, bem como apoio às Coordenações de Curso. </t>
  </si>
  <si>
    <t>Evolução dos resultados dos Conceitos de Curso (CC)</t>
  </si>
  <si>
    <t>As visitas de avaliação in loco estiveram suspensas ao longo do ano, a partir de decisão tomada pelo INEP com base na Portaria MEC 329/2020,  Portaria MS 356/2020 e Instrução Normativa 19/2020 do Ministério da Economia. Desta forma, não foi possível calcular a meta sobre conceito de curso (CC), visto que não tivemos notas publicadas em 2020.</t>
  </si>
  <si>
    <t>Evolução dos resultados dos Conceito Preliminar de Curso (CPC)</t>
  </si>
  <si>
    <t>Como o CPC é calculado a partir do Desempenho dos estudantes na prova (20%), Nota do Indicador da Diferença entre os Desempenhos Observado e Esperado (NIDD) (35%),  Nota da Proporção de professores mestres, doutores e regime de trabalho (30%) e  Nota da Percepção discente sobre as condições do processo formativo para os estudantes (15%), sendo que o peso maior é atribuido à formação dos estudantes a partir do Enade, os cursos foram orientados  a procederem com análise dos resultados para discussão e sensibilização dos estudantes sobre a importância dessa avaliação para o curso e universidade.</t>
  </si>
  <si>
    <t>Desenvolvimento da melhor utilização do acervo bibliográfico da Universidade</t>
  </si>
  <si>
    <t>Número de empréstimos de títulos de livros</t>
  </si>
  <si>
    <t>83 mil</t>
  </si>
  <si>
    <t>NA</t>
  </si>
  <si>
    <t>PROPLAN (SISBI)</t>
  </si>
  <si>
    <t xml:space="preserve">Tendo em vista o fechamento das bibliotecas pela questão do  Covid 19 no mês de março o número de empréstimos de livros impressos foi irrisório devido o fechando das unidades presencialmente com o intuito de evitar o contágio por COVID-19 </t>
  </si>
  <si>
    <t>Desenvolvimento do acervo bibliográfico digital organizada</t>
  </si>
  <si>
    <t>-</t>
  </si>
  <si>
    <t>Pontual</t>
  </si>
  <si>
    <t xml:space="preserve">Não ocorreu investimento em acervo digital no ano de 2021, para o desenvolvimento dessa ação é necessário receber aporte financeiro para aquisição ou assinatura de livros e eletrônicos </t>
  </si>
  <si>
    <t>Circulação do acervo acadêmico</t>
  </si>
  <si>
    <t>SM</t>
  </si>
  <si>
    <t xml:space="preserve"> - </t>
  </si>
  <si>
    <t>Rotatividade do acervo acadêmico entre unidades acadêmicas</t>
  </si>
  <si>
    <t>Não existiu transferência de acervo entre as unidades, pretende-se após o cadastramento dos Planos de Curso de Todas unidades no Pergamum  fazer um estudo de ociosidade entre os títulos para detectar quais devem ser remanejados entre as unidades de acordo com suas áreas de atuação</t>
  </si>
  <si>
    <t>Estímulo à oferta de componentes curriculares diversificado nos cursos</t>
  </si>
  <si>
    <t>Percentual de cursos que ofertam componentes curriculares relativos ao desenvolvimento sustentável nos cursos de graduação</t>
  </si>
  <si>
    <t xml:space="preserve">A PROGRAD orienta continuamente o processo de (re) elaboração dos Projetos Político-Pedagógicos de Curso de Graduação (PPCs) em relação à importância da oferta de componentes curriculares diversificados nos cursos, como as temáticas referentes ao desenvolvimento sustentável, empreendedorismo, oferta de componentes curriculares EAD e temas relacionados à acessibilidade e desenho universal. 
Apenas o indicador sobre oferta de componente curricular em EAD não alcançou a meta, justifica-se porque antes da publicação da Portaria 2117/2019, não era obrigatório o registro da carga horária ofertada na modalidade EaD na matriz curricular dos cursos, de modo que tal registro não era exigido no processo de análise dos PPCs. A partir da publicação da referida portaria, a PROGRAD tem orientado os cursos sobre a necessidade de inclusão da carga horária EaD na matriz curricular, conforme o Processo SEI 23100.018009/2019-62, entretanto destaca-se que a decisão referente a esta oferta é prerrogativa do Núcleo Docente Estruturante e Comissão de Curso.
Dos 69 cursos presenciais e a distância, 65 apresentam componentes curriculares relativos ao desenvolvimento sustentável.
Dos 69 cursos presenciais e a distância, 30 ofertam componentes curriculares sobre empreendedorismo.
Dos 65 cursos presenciais, 11 apresentam nos PPCs carga horária em EaD para componentes curriculares.
Dos 69 cursos presenciais e a distância, 30  ofertam componentes curriculares relacionados à acessibilidade.
</t>
  </si>
  <si>
    <t>Percentual de cursos que ofertam componentes curriculares relativos ao empreendedorismo nos cursos de graduação</t>
  </si>
  <si>
    <t>Percentual de cursos presenciais que ofertaram componente(s) curricular(es) em EAD nos cursos de graduação no ano</t>
  </si>
  <si>
    <t>O indicador sobre oferta de componente curricular em EAD não alcançou a meta, justifica-se porque antes da publicação da Portaria 2117/2019, não era obrigatório o registro da carga horária ofertada na modalidade EaD na matriz curricular dos cursos, de modo que tal registro não era exigido no processo de análise dos PPCs. A partir da publicação da referida portaria, a PROGRAD tem orientado os cursos sobre a necessidade de inclusão da carga horária EaD na matriz curricular, conforme o Processo SEI 23100.018009/2019-62, entretanto destaca-se que a decisão referente a esta oferta é prerrogativa do Núcleo Docente Estruturante e Comissão de Curso.</t>
  </si>
  <si>
    <t>Percentual de cursos que ofertam componente(s) curricular(es) relativos ao tema da acessibilidade e ao desenho universal nos cursos de graduação</t>
  </si>
  <si>
    <t xml:space="preserve">PROGRAD/ ADAFI </t>
  </si>
  <si>
    <t>Fomento à produção de objetos de aprendizagem para aula presencial e para a EAD</t>
  </si>
  <si>
    <t>Número de editais lançados no ano com esse objetivo</t>
  </si>
  <si>
    <t>PROGRAD</t>
  </si>
  <si>
    <t xml:space="preserve">Edital da monitoria de inclusão digital e de acessibilidade para produção de materiais. </t>
  </si>
  <si>
    <t>Oferta de ações, estímulos e melhoria do desempenho acadêmico por meio de nivelamento</t>
  </si>
  <si>
    <t>Número de componentes curriculares ofertados</t>
  </si>
  <si>
    <t>Em 2020, foi publicada a Chamada Interna 02/2020, para PROMOÇÃO DE CURSOS DE NIVELAMENTO, que teve como finalidade à promoção de cursos de nivelamento a partir do envolvimento das Comissões de Curso e da disponibilização de bolsas a estudantes de graduação e pós-graduação.
Também teve como objetivo proporcionar aos discentes a aquisição de conhecimentos básicos necessários ao processo de aprendizagem dos componentes curriculares dos cursos de graduação, com vista ao melhor desempenho e aproveitamento dos componentes curriculares e o combate à evasão e à retenção. 
Para isso foram ofertadas bolsas para 19 (dezenove) propostas de cursos de nivelamento nos cursos de graduação da UNIPAMPA, vinculados a componentes curriculares a serem ofertados em 2020 e que, nos últimos dois anos, apresentaram taxas de aprovação inferior a 50% do total de alunos matriculados no componente curricular. Até o momento, foram contabilizados 334 participantes, sendo que este número é maior, pois ainda não houve a entrega de todos os relatórios.
Além dos cursos de nivelamento, foram ofertadas 115  componentes curriculares no Período Letivo Especial I (Verão), com 1637 matrículas ao todo. 
Cabe registrar que a meta de oferta de 200 componentes curriculares de nivelamento no período de férias é de difícil alcance e não condiz com a meta referente ao número de matriculados que  é inferior ao número de componentes ofertados.  Registra-se a necessidade de revisão da meta, talvez elas tenham tem sido trocadas. Também solicitamos para que não seja restringida à oferta no período de férias.</t>
  </si>
  <si>
    <t>A meta de oferta de 250 componentes curriculares de nivelamento no período de férias é de difícil alcance e não condiz com a meta referente ao número de matriculados que  é inferior ao número de componentes ofertados. Registra-se a necessidade de revisão da meta, talvez elas tenham sido trocadas. Também solicitamos para que não seja restringida à oferta no período de férias.</t>
  </si>
  <si>
    <t>Número de discentes matriculados
no ano em atividades de nivelamento</t>
  </si>
  <si>
    <t>Desenvolvimento de ações interdisciplinares entre os diferentes cursos da Instituição</t>
  </si>
  <si>
    <t>Número de PPC’s que proporcionem o contato com diferentes áreas do conhecimento</t>
  </si>
  <si>
    <t>Os documentos institucionais e as ações da Pró-reitoria de Graduação orientam para a interdisciplinaridade e a flexibilização curricular nos cursos de graduação, a partir de metodologias e
estratégias de ensino, contemplando projetos de ensino, eixos temáticos que integrem oscomponentes curriculares ou conceitos técnico-científicos, seminários integradores, debates e o uso de Tecnologias de Informação e Comunicação, como a Plataforma Moodle. Também, são desenvolvidos programas institucionais que contemplam ações interdisciplinares, como o PIBID –
Programa Institucional de Bolsas de Iniciação à Docência, o RP - Programa de Residência , o PET -
Programa de Educação Tutorial e o Programa de Desenvolvimento Acadêmico (PDA). Considerando-se os aspectos acima, constata-se que 66 Projetos Político-pedagógicos de Curso (PPCs) presenciais e a distância apresentam explicitamente propostas e ações interdisciplinares entre as áreas do conhecimento. Ainda, destaca-se que a Unipampa possui seis (6) cursos com a perspectiva interdisciplinar: Ciências Humanas – Licenciatura, no Câmpus São Borja; Ciências da Natureza – Licenciatura, nos Campi Dom Pedrito e Uruguaiana; Ciências Exatas – Licenciatura, no Caçapava do Sul, Educação do Campo – Licenciatura, campus Dom Pedrito e o Bacharelado Interdisciplinar em Ciência e Tecnologia (BICT), no Campus Itaqui.</t>
  </si>
  <si>
    <t>Estímulo à adoção de tecnologias de ensino inovadoras, com caráter inter, intra e transdisciplinar</t>
  </si>
  <si>
    <t>Total de cursos com metodologias de ensino inovadoras inseridas nos currículos no ano</t>
  </si>
  <si>
    <t xml:space="preserve">A PROGRAD tem orientado continuamente os Núcleos Docentes Estruturantes e Comissões de Cursos para que mencionem claramente nos PPCs e acompanhem a implementação na prática, quanto à utilização de tecnologias de ensino inovadoras com caráter interdisciplinar. 
Para auxiliar os Cursos no processo de revisão do PPC, foi reelaborado e atualizado o documento Elementos do Projeto Político-Pedagógico de Cursos de Graduação da UNIPAMPA no ano de 2019 e comunicado aos cursos conforme processo SEI 23100.018008/2019-18.
A PROGRAD continuará orientando os cursos no processo de revisão de PPCs e contemplando a temática nas ações de formação pedagógica. 
Em relação à iniciativa, cabe registrar que a adoção de metodologias intra e transdisciplinares é um processo complexo que requer a consolidação de metodologias de ensino inovadoras com caráter interdisciplinar
</t>
  </si>
  <si>
    <t>Para auxiliar os Cursos no processo de revisão do PPC, foi reelaborado e atualizado o documento Elementos do Projeto Político-Pedagógico de Cursos de Graduação da UNIPAMPA no ano de 2019 e comunicado aos cursos conforme processo SEI 23100.018008/2019-18.
A PROGRAD continuará orientando os cursos no processo de revisão de PPCs e contemplando a temática nas ações de formação pedagógica. 
Em relação à iniciativa, cabe registrar que a adoção de metodologias intra e transdisciplinares é um processo complexo que requer a consolidação de metodologias de ensino inovadoras com caráter interdisciplinar</t>
  </si>
  <si>
    <t>Definição de políticas de apoio para os cursos interdisciplinares com diversas ênfases na formação</t>
  </si>
  <si>
    <t>Número de ações de apoio para os cursos interdisciplinares</t>
  </si>
  <si>
    <t xml:space="preserve">No âmbito do ensino de graduação, em 2020 foram realizadas várias ações de formação pedagógica e capacitação em tecnologias digitais a distância, contemplando diferentes temáticas,  articulação com a CIFORME (Comissão Institucional de Formação Educacional) para inclusão do tema na política e ações institucionais; orientações conforme as demandas dos cursos (ofertada no curso, diplomação etc.). Além disso, foram realizadas várias chamadas internas, com finalidades diversas como: apoio às atividades de ingresso, promoção de cursos de nivelamento, monitorias para inclusão digital e ações de apoio a gestão acadêmica. Todas essas ações tinham a finalidade de qualificar os cursos interdisciplinares, assim como os demais cursos. </t>
  </si>
  <si>
    <t>Número de grupos de pesquisa interdisciplinares criados no ano</t>
  </si>
  <si>
    <t xml:space="preserve">PROPPI </t>
  </si>
  <si>
    <t>PROPPI</t>
  </si>
  <si>
    <t>Revisão dos PPC’s dos cursos de graduação</t>
  </si>
  <si>
    <t>Percentual de PPC’s revisados de acordo com a legislação vigente</t>
  </si>
  <si>
    <t>Em 2020/2, o trabalho de revisão de PPCs contemplou 4 cursos presenciais e a distância, dentre os quais houve uma proposta de curso novo. Desta forma, informamos que 62 cursos de graduação (89% do total) enviaram os PPCs para revisão pela PROGRAD até 2020/2. É importante mencionar que os cursos de graduação têm sido orientados continuamente no processo de revisão de PPCs,  tendo em vista o encaminhamento dos Projetos para análise e o atendimento da legislação vigente, conforme observa-se nos processos SEI 23100.006521/2020-08 e 23100.005848/2020-54.  Neste contexto, a publicação do Parecer CNE/CES Nº 498/2020, em 06 de agosto de 2020 (aprovado pela Resolução CNE/CES Nº 1, de 29 de dezembro de 2020), estabelecendo o acréscimo de 1 (um) ano ao prazo de implantação das novas Diretrizes Curriculares Nacionais (DCNs), pode ter contribuído para a diminuição do número de PPCs enviados para revisão em 2020, na comparação com 2019.  
Solicitamos a alteração da FÓRMULA DE CÁLCULO para "Número de PPCs revisados até o momento DIVIDIDO pelo número total de PPCs dos cursos de graduação MULTIPLICADO por 100".</t>
  </si>
  <si>
    <t>Objetivo 2 – Aprimorar o ensino de Pós-Graduação na Universidade.</t>
  </si>
  <si>
    <t>Aperfeiçoamento dos Programas de Pós-Graduação da Universidade</t>
  </si>
  <si>
    <t>Nº de cursos avaliados pela CAPES com conceito 4</t>
  </si>
  <si>
    <t>A iniciativa que possuía meta obteve êxito.</t>
  </si>
  <si>
    <t>Nº de cursos avaliados pela CAPES com conceito 5</t>
  </si>
  <si>
    <t>Nº de cursos avaliados pela CAPES com conceito 6 ou maior</t>
  </si>
  <si>
    <t>Apoio ao aperfeiçoamento da qualidade nos cursos de pós-graduação (stricto sensu)</t>
  </si>
  <si>
    <t>Evolução dos resultados das avaliações externas</t>
  </si>
  <si>
    <t>A meta 13 foi atingida com média superior à planejada. Esse quantitativo reflete a média dos conceitos dos programas na avaliação quadrienal mais a média das notas dos programas iniciados após essa ação avaliativa.</t>
  </si>
  <si>
    <t>Apoio ao aperfeiçoamento da qualidade nos cursos de pós-graduação (lato sensu)</t>
  </si>
  <si>
    <t>Evolução dos resultados das avaliações internas</t>
  </si>
  <si>
    <t>Ampliação da cooperação com instituições nacionais e internacionais para intercâmbios e projetos de cooperação que fomentem a pesquisa e o ensino de pósgraduação</t>
  </si>
  <si>
    <t>Número de projetos institucionalizados que tenham como foco a cooperação interinstitucional dentro do país</t>
  </si>
  <si>
    <t xml:space="preserve">PROPLAN / PROPPI </t>
  </si>
  <si>
    <t>Os servidores de outros setores que foram consultados não deram retorno.
Número de projetos institucionalizados que tenham como foco a cooperação interinstitucional dentro do país (META 30)   15
Número de projetos que institucionalizados que tenham como foco a cooperação interinstitucional fora do país (META 10)   5
Números informados pela PROPPI, somados aos informados pela DAIINTER.
Metas parcialmente alcançadas.</t>
  </si>
  <si>
    <t>Registro apenas do Projeto Corredor Cultural Trinacional (Brasil, Argentina e Uruguai).</t>
  </si>
  <si>
    <t>Número de projetos institucionalizados que tenham como foco a cooperação
Interinstitucional fora do país</t>
  </si>
  <si>
    <t>DAIINTER / PROPPI</t>
  </si>
  <si>
    <t>Apenas 2 Projetos notificados à Daiinter:
Corredor Cultural Trinacional;
Projeto COIL com a Corporación Universitaria Minuto de Dios (Colômbia).</t>
  </si>
  <si>
    <t>Ampliação da oferta de pós-graduação</t>
  </si>
  <si>
    <t>Número de cursos novos ofertados (lato Sensu)</t>
  </si>
  <si>
    <t>Algumas metas não foram atingidas em razão da pandemia. Pela incerteza do contexto das atividades (remotas ou não) e  organização dos PPGs para atendimento das atividades remotas, restringiu a abertura de vagas para o segundo semestre letivo de 2020, sendo que somente 4 PPGs ofertaram novas vagas para ingresso discente.</t>
  </si>
  <si>
    <t>Parcialmente alcançada. O ano de 2020 foi atípico, com o problema da pandemia de COVID-19.</t>
  </si>
  <si>
    <t>Número de vagas ofertadas nos cursos (lato sensu)</t>
  </si>
  <si>
    <t>Número de cursos novos ofertados (stricto sensu)</t>
  </si>
  <si>
    <t>Número de vagas ofertadas nos cursos stricto sensu</t>
  </si>
  <si>
    <t>A meta não foi atingida em razão da pandemia. Pela incerteza do contexto das atividades (remotas ou não) e  organização dos PPGs para atendimento das atividades remotas, restringiu a abertura de vagas para o segundo semestre letivo de 2020, sendo que somente 4 PPGs ofertaram novas vagas para ingresso discente.</t>
  </si>
  <si>
    <t>Melhoria da formação acadêmica para o ensino (Didática Docente) nos programas de pós-graduação da Universidade</t>
  </si>
  <si>
    <t>Percentual de cursos que apresentem disciplina de Didática Docente ou Estágio Docente como Obrigatória</t>
  </si>
  <si>
    <t>20% dos cursos possuem disciplinas de didática ou estágio docente como obrigatórios no currículo. A meta foi atingida, porém, foi identificado que a maioria dos programas que possuem disciplinas de didática ou estágio docente como obrigatórios são programas com características mais técnicas.</t>
  </si>
  <si>
    <t>Objetivo 3 – Desenvolver as ações de pesquisa e proporcionar o espaço para a produção e o desenvolvimento da inovação na pesquisa científica e tecnológica</t>
  </si>
  <si>
    <t>Desenvolvimento e consolidação dos grupos de pesquisa da Universidade</t>
  </si>
  <si>
    <t>Número de grupos de pesquisa que possuem interação com o setor produtivo através de projetos de pesquisa registrados na Universidade</t>
  </si>
  <si>
    <t>Número de tecnologias produzida por grupo de pesquisa</t>
  </si>
  <si>
    <t>Número de produções científica dos grupos de pesquisa da Universidade</t>
  </si>
  <si>
    <t>Valor total dos recursos financeiros aplicados nos grupos de pesquisa</t>
  </si>
  <si>
    <t>1 milhão</t>
  </si>
  <si>
    <t>1,2 milhões</t>
  </si>
  <si>
    <t>1,5 milhões</t>
  </si>
  <si>
    <t xml:space="preserve">A meta foi alcançada ao longo do ano de 2020, considerando o valor de R$750.00,00 que já havia sido executado no primeiro semestre de 2020. Totalizando o valor de R$1.084, 707, 70 executados. </t>
  </si>
  <si>
    <t>Ampliação do número de projetos de Pesquisa e Inovação no âmbito da Universidade</t>
  </si>
  <si>
    <t>Somatório do número de projetos submetidos em editais internos</t>
  </si>
  <si>
    <t>As metas que dependiam da universidade foram alcançadas plenamente. Com relação a recursos recebidos de editais externos, a PROPPI executou parte do valor estipulado como meta para 2020.</t>
  </si>
  <si>
    <t>Número de projetos submetidos em editais externos</t>
  </si>
  <si>
    <t>Total de recursos (em R$) recebidos pela Instituição advindos de editais de fomento à pesquisa científica e yecnológica</t>
  </si>
  <si>
    <t>3,2 milhões</t>
  </si>
  <si>
    <t>3,4 milhões</t>
  </si>
  <si>
    <t>3,6 milhões</t>
  </si>
  <si>
    <t xml:space="preserve">PROPPI / PROPLAN </t>
  </si>
  <si>
    <t xml:space="preserve">Meta parcialmente alcançada, devido a inexistência de novos editais os quais haviam aptidão institucional para concorrer, como FINEP. No caso do CNPq, concorremos ao Edital MAI/DAI, mas não obtivemos êxito na aprovação. </t>
  </si>
  <si>
    <t>Aumento do número de projetos
interinstitucionais registrados na
Universidade</t>
  </si>
  <si>
    <t>PROPPI /DAEINTER / PROPLAN</t>
  </si>
  <si>
    <t>Ampliação a participação docente em atividades de Pesquisa, Desenvolvimento e Inovação nas diferentes áreas do conhecimento</t>
  </si>
  <si>
    <t>Percentual de docentes envolvidos em atividade de pesquisa na qualidade de coordenador da pesquisa</t>
  </si>
  <si>
    <t>80% dos docentes são coordenadores de projetos de pesquisa?</t>
  </si>
  <si>
    <t>Percentual de docentes envolvidos em atividade de pesquisa na qualidade de participante da pesquisa</t>
  </si>
  <si>
    <t>Incentivo financeiro à pesquisa científica tecnológica e inovação</t>
  </si>
  <si>
    <t>Recursos do orçamento da Universidade destinados à gestão de incubadoras e aos parques tecnológicos</t>
  </si>
  <si>
    <t>40 mil</t>
  </si>
  <si>
    <t>60 mil</t>
  </si>
  <si>
    <t>80 mil</t>
  </si>
  <si>
    <t>PROPPI/ PROPLAN</t>
  </si>
  <si>
    <t>Número de bolsas de iniciação científica disponibilizadas no ano</t>
  </si>
  <si>
    <t>Não houve o lançamento do edital PDA em 2020. Por essa razão, foram ofertadas menos bolsas do que o previsto. Entretanto, o recurso que seria destinado ao pagamento dessas bolsas foi redirecionado para outras ações da universidade.</t>
  </si>
  <si>
    <t>Número de bolsas de pesquisa
disponibilizadas no ano de agentes
externos à Universidade (CNPQ,
CAPES, FAPERGS)</t>
  </si>
  <si>
    <t>Apoio à divulgação da produção científica e tecnológica em periódicos certificados pela CAPES e à publicação de livros e capítulo de livros</t>
  </si>
  <si>
    <t>Número de capítulo de livros publicados por servidores da Universidade</t>
  </si>
  <si>
    <t>PROPPI/ DAIINTER/ PROEXT</t>
  </si>
  <si>
    <t>Número de livros publicados por servidores da Universidade</t>
  </si>
  <si>
    <r>
      <rPr>
        <sz val="11"/>
        <color rgb="FF000000"/>
        <rFont val="Calibri"/>
      </rPr>
      <t xml:space="preserve">Número de artigos científicos publicados em periódicos com </t>
    </r>
    <r>
      <rPr>
        <i/>
        <sz val="11"/>
        <color rgb="FF000000"/>
        <rFont val="Calibri"/>
      </rPr>
      <t>qualis</t>
    </r>
    <r>
      <rPr>
        <sz val="11"/>
        <color rgb="FF000000"/>
        <rFont val="Calibri"/>
      </rPr>
      <t xml:space="preserve"> CAPES por servidores da Universidade no ano</t>
    </r>
  </si>
  <si>
    <t>Número de artigos científicos publicados em periódicos internacionais por servidores da Universidade no ano</t>
  </si>
  <si>
    <t>Número de livros publicados pela Editora da Universidade</t>
  </si>
  <si>
    <t xml:space="preserve">Não alcançada, devido ao processo de reformulação da editora da Unipampa. </t>
  </si>
  <si>
    <t>Total de recursos disponibilizados com essa finalidade no ano</t>
  </si>
  <si>
    <t>150 mil</t>
  </si>
  <si>
    <t xml:space="preserve">Objetivo 4 – Refinar a participação da Universidade em atividades/ações de extensão universitária </t>
  </si>
  <si>
    <t>Estímulo à inserção da Extensão nos Currículos dos Cursos</t>
  </si>
  <si>
    <t>Percentual de PPC’s que atendem ao tema e as legislações pertinentes</t>
  </si>
  <si>
    <t>PROGRAD/ PROEXT</t>
  </si>
  <si>
    <t xml:space="preserve">A PROGRAD e a PROEXT têm realizado ações conjuntas tendo em vista a curricularização da extensão nos cursos de graduação, bem como está em tramitação nas instâncias institucionais uma resolução para normatizar a curricularização da extensão (processo SEI 23100.009879/2020-84).  
Com a publicação da Resolução CNE/CES nº 07, de 18 de dezembro de 2018 e com a tramitação da minuta da resolução da UNIPAMPA nas instâncias institucionais, foi elaborado um cronograma para o envio dos PPCs a partir de março de 2020 para revisão da Divisão de Planejamento e Desenvolvimento/PROGRAD em conjunto com a PROEXT (processo SEI 23100.012668/2019-95), tendo em vista a inserção da extensão nos currículos dos cursos.
No entanto, com a suspensão do calendário acadêmico em março de 2020 diante do contexto da pandemia da Covid-19, a PROGRAD, por meio do processo SEI 23100.006521/2020-08, emitiu comunicação aos cursos para que haja ampliação e proposição de novos prazos de envio dos PPCs contemplando a inserção da extensão.
Diante disso, a meta não foi alcançada porque a resolução institucional que regulamenta a inserção da Extensão nos currículos dos cursos ainda não foi aprovada.
</t>
  </si>
  <si>
    <t>A meta não foi alcançada porque a resolução institucional que regulamenta a inserção da Extensão nos currículos dos cursos ainda não foi aprovada (processo SEI 23100.009879/2020-84).</t>
  </si>
  <si>
    <t>Fomento às ações de extensão Universitária</t>
  </si>
  <si>
    <t>Número de projetos de extensão registrados e com ações/atividades executadas no ano</t>
  </si>
  <si>
    <t>PROEXT</t>
  </si>
  <si>
    <t xml:space="preserve">Entende-se que as ações de extensão fomentadas apresentaram relevante papel no enfrentamento à pandemia Covid-19. Demonstrando ainda o grau de resiliência dos servidores e servidoras que ofereceram diversas ações à sociedade. </t>
  </si>
  <si>
    <t>Foram 88 ações novas no período de agosto - dezembro 2020</t>
  </si>
  <si>
    <t>Colocaram os valores globais para o ano.</t>
  </si>
  <si>
    <t>Número de projetos de extensão registrados no ano que tenham como objetivo o atendimento do Plano Nacional de Educação</t>
  </si>
  <si>
    <t>No período houve acréscimo de 12 ações especiais na área da Formação Continuada.</t>
  </si>
  <si>
    <t>Número de pessoas capacitadas na Formação Continuada aos Profissionais da Educação Básica</t>
  </si>
  <si>
    <t>Na area da Formação Continuada, foram gerados 1083 certificados referentes a Ações Especiais de Combate a Pandemia Covid-19, e 76 certificados para projetos regulares.</t>
  </si>
  <si>
    <t>Número de projetos de extensão registrados no ano que tenham como foco as comunidades fronteiriças das regiões da Universidade</t>
  </si>
  <si>
    <t>48 ações registradas no Sippee com foco na região de fronteira.</t>
  </si>
  <si>
    <t>Número de pessoas participantes
das ações de extensão da Universidade</t>
  </si>
  <si>
    <t>No período 2/2020 Foram 1600 certificados emitidos (totalizando 7505 certificados emitidos no ano) 1000 participações em sessões do planetário (totalizando 3000 no ano), 806 participantes Concurso de Poemas, 200 participantes no Concurso de Fotografia, 1231 pessoas no show de encerramento do SIEPE, 280 participantes em equipe executoras, 26 bolsistas da Chamada 03. Total no período 5143. Total no ano = 13048</t>
  </si>
  <si>
    <t>Realização de atividades dedicadas à reflexão de alternativas para superação dos problemas sociais da região</t>
  </si>
  <si>
    <t>Número de campus que realizou a atividade no ano</t>
  </si>
  <si>
    <t xml:space="preserve">PROEXT/ PROGRAD/ PROPPI </t>
  </si>
  <si>
    <t>Neste ano foi de especial importância a articulação de ações de enfrentamento à pandemia de Covid-19, destacando-se a grande mobilização dos servidores da Unipampa a oferecer respostas ou alternativas de superação à pandemia nas mais diversas frentes.</t>
  </si>
  <si>
    <t>Total de eventos realizados no ano</t>
  </si>
  <si>
    <t>O dado informado é referente às ações de combate a Pandemia Covi-19, cujo período de execução abarca agosto a dezembro de 2020. Somando-se com o informado no primeiro semestre, o indicador (que é anual) é superado com folga.</t>
  </si>
  <si>
    <t xml:space="preserve">Objetivo 5 – Desenvolver a participação da Universidade no cenário nacional e internacional </t>
  </si>
  <si>
    <t>Estímulo ao multilinguismo</t>
  </si>
  <si>
    <t>Número de participantes da comunidade acadêmica em cursos em línguas estrangeiras</t>
  </si>
  <si>
    <t>DAEINTER</t>
  </si>
  <si>
    <t>A procura por cursos foi baixa, no entanto as atividades, mesmo com poucas pessoas participando, não deixaram de ser executadas.</t>
  </si>
  <si>
    <t>Número de pessoas da comunidade
participantes dos cursos em língua
Estrangeira</t>
  </si>
  <si>
    <t>Número de cursos ofertados em língua estrangeira com carga horária mínima de 20h</t>
  </si>
  <si>
    <t>Fomento à mobilidade internacional</t>
  </si>
  <si>
    <t>Número de atividades proporcionadas ou disponibilizadas (editais, chamadas públicas e
Outros)</t>
  </si>
  <si>
    <t>A Pandemia de COVID-19 inviabilizou as mobilidades incoming e outgoing na Universidade.</t>
  </si>
  <si>
    <t>Não foram realizadas mobilidades no ano de 2020 devido a Pandemia de COVID-19.
A vaga disponibilizada é para mobilidade até o semestre 2022/1.</t>
  </si>
  <si>
    <t>Número de vagas disponibilizadas em editais ou chamadas públicas para intercâmbio no ano</t>
  </si>
  <si>
    <t>Incentivo à permuta internacional de ações acadêmicas</t>
  </si>
  <si>
    <t>Número de pessoas estrangeiras participantes de ações acadêmicas na Unipampa no ano</t>
  </si>
  <si>
    <t>DAEINTER/ PROPPI/ PROEXT/ PROGEPE</t>
  </si>
  <si>
    <t>Participantes/avaliadores extrangeiros no 12º Siepe.</t>
  </si>
  <si>
    <t>Número de servidores da Universidade participantes de ações acadêmicas fora do país</t>
  </si>
  <si>
    <t>A pandemia de COVID-19 inviabilizou viagens de estudos e realização de projetos no exterior.</t>
  </si>
  <si>
    <t>Promoção de Evento Integrado de Ensino, Pesquisa e Extensão (SIEPE)</t>
  </si>
  <si>
    <t>N.º de participantes no evento</t>
  </si>
  <si>
    <t>DAEINTER  /PROPPI</t>
  </si>
  <si>
    <t>Evento em novo formato e a Pandemia de Covid-19 podem ter causado a diminuição da execução de diversos projetos e consequentemente a diminuição de inscritos e trabalhos submetidos/apresentados.</t>
  </si>
  <si>
    <t>N.º de trabalhos apresentados na categoria “Pesquisa”</t>
  </si>
  <si>
    <t xml:space="preserve"> PROPPI / DAEINTER </t>
  </si>
  <si>
    <t>N.º de trabalhos apresentados na categoria “Extensão”</t>
  </si>
  <si>
    <t xml:space="preserve">PROEXT / DAEINTER </t>
  </si>
  <si>
    <t>Aperfeiçoamento Institucional</t>
  </si>
  <si>
    <t>Objetivo 6 – Adptar a estrutura organizacional, as estruturas de governança e as definições organizacionais frente aos novos desafios e a estrutura multicampi.</t>
  </si>
  <si>
    <t>Adequação das estruturas de funcionamento organizacional</t>
  </si>
  <si>
    <t>Revisão do Estatuto realizada</t>
  </si>
  <si>
    <t>GABINETE</t>
  </si>
  <si>
    <t>Revisão do Regimento realizada</t>
  </si>
  <si>
    <t>Construção do Regimento das Unidades Universitárias</t>
  </si>
  <si>
    <t>nº de comissões reorganizadas e/ ou
Consolidadas</t>
  </si>
  <si>
    <t>A reorganização das comissões, bem com suas consolidações, foram prejudicadas devido à pandemia da COVID-19. Estas atividades deverão ser devidamente retomadas assim que a situação estiver normalizada nos ambientes de trabalho.</t>
  </si>
  <si>
    <t>Número de PPC's revisados com o novo PDI</t>
  </si>
  <si>
    <t>No período de monitoramento, constatou-se uma diminuição no número de PPCs enviados para revisão, diante do contexto da pandemia do Covid-19, o qual ocasionou a suspensão do calendário acadêmico em março de 2020 e retomada das atividades através de ensino remoto, demandando dos NDEs e Comissões de Curso o atendimento das demandas emergentes diante da retomada das atividades letivas através do ensino remoto. Também, a publicação do Parecer CNE/CES Nº 498/2020, em 06 de agosto de 2020 (aprovado pela Resolução CNE/CES Nº 1, de 29 de dezembro de 2020), estabelecendo o acréscimo de 1 (um) ano ao prazo de implantação das novas Diretrizes Curriculares Nacionais (DCNs) contribuiu para a diminuição do número de PPCs enviados para revisão.</t>
  </si>
  <si>
    <t>Criação da estrutura de Gabinetes de Projetos junto às Unidades Universitárias</t>
  </si>
  <si>
    <t>N° de gabinetes instalados e em funcionamento junto aos campi</t>
  </si>
  <si>
    <t>PROPLAN</t>
  </si>
  <si>
    <t xml:space="preserve">Talvez o texto da iniciativa precise de um maior detalhamento ou uma melhor redação ou simplesmente esteja equivocado. </t>
  </si>
  <si>
    <t xml:space="preserve">A abordagem de vários interlocutores (chefias, gestores dos campi, servidores do GR) levaram à conclusão de que se trata de um indicador muito vago, pois não especifica de que tipo de projetos se trata. Assim, os dados não ficaram nem completos e nem sólidos para serem inseridos. </t>
  </si>
  <si>
    <t>Revisão da Estrutura de Governança da Universidade</t>
  </si>
  <si>
    <t>Revisão da Estrutura de Governança
Realizada</t>
  </si>
  <si>
    <t>GABINETE / PROPLAN / PROAD</t>
  </si>
  <si>
    <t>Institucionalização da Política de
Gestão de Risco ao PDI</t>
  </si>
  <si>
    <t xml:space="preserve">PROPLAN / GABINETE / PROAD </t>
  </si>
  <si>
    <t>Avaliação das necessidades regionais quanto à criação de novos cursos</t>
  </si>
  <si>
    <t>Política definida para a criação de
novos cursos</t>
  </si>
  <si>
    <t>GABINETE / PROGRAD</t>
  </si>
  <si>
    <t>Aperfeiçoamento dos processos administrativos</t>
  </si>
  <si>
    <t>Número de processos mapeados no
Ano</t>
  </si>
  <si>
    <t>desde o último monitoramento realizado, em outubro de 2020, tivemos mais 3 processos mapeados, somando um total de 26 processos mapeados no ano.</t>
  </si>
  <si>
    <t>Atribuição de competências e responsabilidades das estruturas organizacionais da Universidade</t>
  </si>
  <si>
    <t>Ato administrativo definindo competências e atribuições nas estruturas organizacionais da
reitoria (Pró-reitorias, coordenadorias, núcleos e divisões)</t>
  </si>
  <si>
    <t>GABINETE/ PROPLAN/ PROGEPE</t>
  </si>
  <si>
    <t>Ato administrativo definindo competências e atribuições nas estruturas organizacionais das
Unidades Universitárias (secretarias, setores e seções)</t>
  </si>
  <si>
    <t>Devido à troca de gestão dos campi, esta meta ainda não pôde ser cumprida. A gestão de cada campus deverá trabalhar neste assunto no decorrer de 2021.</t>
  </si>
  <si>
    <r>
      <rPr>
        <b/>
        <sz val="11"/>
        <color theme="1"/>
        <rFont val="Calibri"/>
      </rPr>
      <t>Objetivo 7 – Aperfeiçoar os processos de comunicação interna e externa</t>
    </r>
    <r>
      <rPr>
        <b/>
        <sz val="11"/>
        <color rgb="FF000000"/>
        <rFont val="Calibri"/>
      </rPr>
      <t xml:space="preserve"> </t>
    </r>
  </si>
  <si>
    <t>Adequação dos fluxos de comunicação interna</t>
  </si>
  <si>
    <t>Número de processos internos Mapeados</t>
  </si>
  <si>
    <t xml:space="preserve">Desde o último levantamento, foi possível mapear e publicar mais 3 processos. </t>
  </si>
  <si>
    <t>Adequação dos fluxos de comunicação externa</t>
  </si>
  <si>
    <t>Número de processos externos identificados e mapeados</t>
  </si>
  <si>
    <t>PROPLAN / GABINETE</t>
  </si>
  <si>
    <t xml:space="preserve">O EPROC não identifica "processos externos". A competência para o mapeamento de processos diz respeito aos processos institucionais da Unipampa, que obviamente são processos internos da instituição. A relação entre as atividades de nossos processos internos com os de outras instituições/órgãos, é representada de forma não detalhada nos diagramas realizados, como atividades de um ator externo à instituição. </t>
  </si>
  <si>
    <t>Implantação da política de Comunicação da Universidade</t>
  </si>
  <si>
    <t>Política de comunicação implantada</t>
  </si>
  <si>
    <t>GABINETE / ACS</t>
  </si>
  <si>
    <t>Após a Política de Comunicação da Unipampa ter sido enviada para análise e deliberação do Conselho Universitário, ainda em 2019, e a discussão não ter sido realizada pelo Órgão, o documento voltou para a Assessoria de Comunicação Social, em 2020, que foi a responsável pela digitalização do processo e inserção do mesmo no SEI, bem como, pelo resgate da comissão, análise do documento, levantamento e inserção de políticas de comunicação de outras universidades. No atual estágio, o documento passa por uma nova avaliação técnica para, posteriormente, ser enviado novamente para apreciação no Consuni. Desse modo, entende-se que a meta continua vigente, porém, não conseguiu ser executada no período inicialmente proposto.</t>
  </si>
  <si>
    <t xml:space="preserve">Objetivo 8 – Desenvolver mecanismos de aperfeiçoamento aos processos de gestão
</t>
  </si>
  <si>
    <t>Implantação da política de gestão de pessoas</t>
  </si>
  <si>
    <t>Política de Gestão de pessoas implantada</t>
  </si>
  <si>
    <t xml:space="preserve">PROGEPE </t>
  </si>
  <si>
    <t>Em fase de formulação.</t>
  </si>
  <si>
    <t>Implantação de Política Institucional de Segurança Patrimonial</t>
  </si>
  <si>
    <t>Política implantada</t>
  </si>
  <si>
    <t>PROAD / DTIC / PROPLAN</t>
  </si>
  <si>
    <t>Todas as informações sobre 2020 já foram registradas no monitoramento anterior.</t>
  </si>
  <si>
    <t>Política de Segurança eletrônica definida</t>
  </si>
  <si>
    <t>Recursos aplicados no ano</t>
  </si>
  <si>
    <t>Institucionalização da matriz de distribuição anual de recursos entre os campi (Matriz OCC)</t>
  </si>
  <si>
    <t>Resolução estabelecida</t>
  </si>
  <si>
    <t xml:space="preserve">PROPLAN / PROAD </t>
  </si>
  <si>
    <t>A institucionalização da matriz de distribuição anual de recursos entre os campi é um fator importante para a clareza da destinação orçamentária e para uma divisão mais adequada dos recursos. Entretanto, essa meta não foi atingida em 2019, como havia sido planejado. Por isso, deverá ser formalizada o mais breve possível.</t>
  </si>
  <si>
    <t>Apoio ao desenvolvimento do processo de gestão dos cursos de graduação e pósgraduação</t>
  </si>
  <si>
    <t>Número de ações voltadas à superação das fragilidades identificadas nos processos de avaliação institucional (CPA, ENADE, regulação de cursos, CAPES, etc.)</t>
  </si>
  <si>
    <t xml:space="preserve">PROGRAD / PROPPI </t>
  </si>
  <si>
    <t xml:space="preserve">Em 2020 a Pró-Reitoria de Graduação tem realizado reuniões com a Comissão Própria de Avaliação (CPA) e a Procuradoria Institucional para análise dos relatórios de autoavaliação institucional, assim como para iniciar o planejamento os processo de Recredenciamento Institucional (23100.018802/2020-03) e Recredenciamento EaD (23100.018814/2020-20). No primeiro trimestre no ano foram realizadas visitas presenciais nos campi para contribuir na preparação dos cursos de graduação (Enfermagem, Tecnólogo em Agronegócio e Enologia)  com visita in loco agendada, por meio de reuniões com as Direções dos Campi, Coordenação, NDE e Comissão de cursos. A partir do contexto excepcional da Covid-19, as ações tiveram continuidade por meio de reuniões virtuais (Licenciatura em Geografia EaD, Administração Pública EaD, Licenciatura em Pedagogia EaD) e orientações por e-mail e SEI. Em razão da publicação da Portaria MEC 329/2020,  Portaria MS 356/2020 e Instrução Normativa 19/2020 do Ministério da Economia, o INEP suspendeu as avaliações de reconhecimento e renovação de reconhecimento in loco ao longo do ano.
A Instituição vem fortalecendo as ações de formação dos gestores dos cursos, de preparação dos discentes para a participação na prova do ENADE e a análise dos resultados obtidos, tendo em vista a qualificação dos cursos e melhoria dos conceitos. Em virtude da Pandemia,do COVID-19, o ENADE não foi realizado em 2020. Também, para assessorar no processo de revisão de formulários e documentos de avaliações de curso, foi designada a Comissão de Projetos Pedagógicos de Cursos e Avaliação (CPPCA), através da Portaria Unipampa nº 1725/2020.
Nesse ano, a PROGRAD realizou a Chamada Interna 08/2020, com a finalidade de selecionar bolsistas para atuar em atividades relacionadas à qualificação dos cursos de graduação, em consonância com a Norma Operacional n.º 04/2020 - Diretrizes Operacionais para Oferta das Atividades de Ensino Remoto Emergenciais, sob a orientação da Coordenação Acadêmica e de Curso. Ao todo foram disponibilizadas bolsas para 95 discentes que participaram da realização de ações de apoio à gestão acadêmica, com vistas à qualificação dos cursos de graduação, à institucionalização do Programa Institucional de Acompanhamento da Evasão e Retenção e ao aprimoramento da formação do estudante de graduação na temática da gestão, uma das modalidades de Atividades Complementares de Graduação. A PROGRAD, ao longo do ano, desenvolveu uma série de reuniões com as demais pró-reitorias para tratar sobre a inserção da extensão nos currículos e articular ações entre ensino, pesquisa e extensão.
A PROEXT reuniu-se com as Direções dos 10 Campi, Coordenadores de Curso e NDEs para discussão sobre a inserção da extensão nos currículos da graduação, além disso, ofertou juntamente com a Comissão Superior de Extensão, um Curso de Formação em Extensão EaD, aberto para todos os servidores, com noções básicas da teoria e prática da extensão na Unipampa. A minuta da Resolução sobre a Regulamentação da Inserção da Extensão nos Currículos dos Cursos de Graduação já foi aprovada pela Comissão Superior de Ensino e encaminhada para o CONSUNI (23100.009879/2020-84).
</t>
  </si>
  <si>
    <t>Número de ações realizadas para superar as deficiências no campo da pesquisa e da extensão</t>
  </si>
  <si>
    <t>PROGRAD / PROPPI / PROEXT</t>
  </si>
  <si>
    <t>Vinculação e acompanhamento do Processo de Gestão (PDI, Plano de Gestão e Plano Diretor de Gestão das Unidades Universitárias)</t>
  </si>
  <si>
    <t>Número de ações realizadas</t>
  </si>
  <si>
    <t>A meta expressa no Indicador 2 - Número de planos de ações realizados (das iniciativas do PDI) para o ano de 2020- não é possível de ser verificada durante o processo de monitoramento, mas somente após o seu término, com a elaboração do relatório final. Por isso, o resultado numérico expresso no monitoramento de 2020/1 (70), válido para todo o ano de 2020, refere-se ao monitoramento ocorrido em 2020, mas referente aos planos de ação de 2019.</t>
  </si>
  <si>
    <t>O acompanhamento/monitoramento do PDI, antes realizado anualmente, foi realizado semestralmente em 2020</t>
  </si>
  <si>
    <t>Número de planos de ações realizados (das iniciativas do PDI)</t>
  </si>
  <si>
    <t>A meta expressa nesse indicador para o ano de 2020 não é possível de ser verificada durante o processo de monitoramento, mas somente após o seu término, com a elaboração do relatório final. Por isso, o resultado numérico expresso no monitoramento de 2020/1 (70), válido para todo o ano de 2020, refere-se ao monitoramento ocorrido em 2020, mas referente aos planos de ação de 2019.</t>
  </si>
  <si>
    <t>Revisão do PDI realizada</t>
  </si>
  <si>
    <t>Organização do apoio à captação de recursos externos</t>
  </si>
  <si>
    <t>Valor dos recursos captados</t>
  </si>
  <si>
    <t>Objetivo 9 – Organizar e desenvolver a infraestrutura de edificações necessárias às atividades acadêmicas e administrativas.</t>
  </si>
  <si>
    <t>Organização da política de obras novas da Universidade</t>
  </si>
  <si>
    <t>Planejamento de obras novas definido</t>
  </si>
  <si>
    <t xml:space="preserve">PROPLAN </t>
  </si>
  <si>
    <t xml:space="preserve">Atingida em 2020/1
Planejamento definido nos processos 23100.005988/2020-22 e 23100.005577/2020-37  </t>
  </si>
  <si>
    <t>Política de Obras estabelecida</t>
  </si>
  <si>
    <t>Conclusão das obras das Unidades Universitárias e da reitoria iniciadas até 2019</t>
  </si>
  <si>
    <t>Percentual de obras concluídas</t>
  </si>
  <si>
    <t>Observação: no semestre 2020/1 a meta foi alcançada para todo o ano de 2020. Houve recuperação parcial da meta de 2019.</t>
  </si>
  <si>
    <t>Percentual de obras da reitoria concluídas</t>
  </si>
  <si>
    <t>Meta não foi alcançada porque a empresa contratada não cumpriu o cronograma físico-financeiro estabelecido entre as partes e porque a empresa abandonou o canteiro de obra.</t>
  </si>
  <si>
    <t>Número de “habite-se” das obras</t>
  </si>
  <si>
    <t xml:space="preserve">A meta não foi alcançada porque para obtenção dos habite-ses são necessárias obras de regularização e há falta de recurso financeiro, humano e temporal para fazer todas as adequações necessárias. </t>
  </si>
  <si>
    <t>Estímulo ao uso de energias
sustentáveis e o atendimento a política nacional de meio ambiente</t>
  </si>
  <si>
    <t>Número de miniusinas de geração instaladas nas unidades universitárias</t>
  </si>
  <si>
    <t>01 miniusina instalada (campus Alegrete);
Miniusinas contratadas em 2020/2 são mais 10 unidades, 05 em fase de projeto, e 05 em fase de levantamento. 
Justificativa: a meta foi alcançada parcialmente, porém em breve terá números bem superiores a meta lançada.</t>
  </si>
  <si>
    <t>Número de licenças ambientais adquiridas</t>
  </si>
  <si>
    <t>A LOR (Licença de Operação de Regularização) do campus Jaguarão foi toda aprovada, houve vistoria, inclusive a taxa ambiental foi gerada e após paga (2020OB805723). A emissão segundo a Prefeitura seria até 15/12/2020, mas até o momento não emitiu o documento.  
Apenas aguardando a emissão.</t>
  </si>
  <si>
    <t>Quantidade de recursos aplicados</t>
  </si>
  <si>
    <t>meta já havia sido atingida em 2020/1
2020/2 -  NF contratos das usinas fotovoltaicas: R$ 804.422,12;
2020/2 - Taxa Ambiental campus Jaguarão: R$ 319,98 (11/12/2020);</t>
  </si>
  <si>
    <t>Objetivo 10 – Ofertar serviços e soluções da tecnologia da informação e comunicação para a comunidade universitária</t>
  </si>
  <si>
    <t>Criação da infraestrutura
necessária para implantar as
ações da Universidade</t>
  </si>
  <si>
    <t>Número de laboratórios de informática implantados</t>
  </si>
  <si>
    <t>PROPLAN/ DTIC</t>
  </si>
  <si>
    <t>Executado com recursos de dezembro de 2019.</t>
  </si>
  <si>
    <t>Upgrade de 2 laboratórios
2 novos laboratórios para graduação
1 novo laboratório para pós-graduação
ao longo do primeiro semestre</t>
  </si>
  <si>
    <t>Recursos, em R$, aplicados.</t>
  </si>
  <si>
    <t>300 mil</t>
  </si>
  <si>
    <t>Além desse investimento, também foi realizado investimento no upgrade dos laboratórios com recursos de contratos de manutenção.</t>
  </si>
  <si>
    <t>Aperfeiçoamento do
Repositório Institucional</t>
  </si>
  <si>
    <t>Solução Tecnológica Implantada</t>
  </si>
  <si>
    <t xml:space="preserve">DTIC / PROGRAD </t>
  </si>
  <si>
    <t>Foram habilitados novos recursos nos pacotes do GSuite, porém, as funcionalidades habilitadas não tiveram custo para a Instituição. Também foram prestados suporte pela DTIC na utilização do Google Meet e do Google Drive por parte dos setores e comunidade acadêmica.</t>
  </si>
  <si>
    <t>Recursos, em R$, aplicados</t>
  </si>
  <si>
    <t>350 mil</t>
  </si>
  <si>
    <t>Definição de padrões,
organização e gestão da
Tecnologia da Informação na
Universidade</t>
  </si>
  <si>
    <t>Novo Plano Diretor de Tecnologia da Informação e Comunicação Estabelecido</t>
  </si>
  <si>
    <t>DTIC</t>
  </si>
  <si>
    <t>Maiores informações constam no Relatório Institucional 2020.</t>
  </si>
  <si>
    <t>Número de soluções tecnológicas disponíveis para a comunidade universitária no ano</t>
  </si>
  <si>
    <t>Aquisição de acervo digital e
Multiusuário</t>
  </si>
  <si>
    <t>Número de acessos ao sistema digital no ano</t>
  </si>
  <si>
    <t>PROGRAD / PROPLAN (SISBI)</t>
  </si>
  <si>
    <t>O pagamento do segundo ano de utilização do contrato ocorreu ao final do 2º semestre de 2020. A plataforma Minha Biblioteca evidenciou um número de acessos relevante no segundo semestre, se levarmos em consideração que as aulas dos cursos presenciais foram retomadas por meio de ensino remoto neste período, devido a Pandemia do Coronavírus. Foram visualizadas um total de 813.286 páginas (page views) de e-books na plataforma, sendo 715.187 destas visualizadas por alunos. Essas 715.187 foram visualizadas por 14.510 alunos; desconsiderando os acessos repetidos de alunos (várias páginas visualizadas por mesmo aluno), o número real de alunos que acessou pelo menos uma vez a plataforma foi de 3.728 no período de 01/08/2020 até 31/12/2020. Considerando que no segundo semestre foram cadastrados 13.252 alunos na plataforma.</t>
  </si>
  <si>
    <t>Valor, em R$, aplicado na aquisição</t>
  </si>
  <si>
    <t>Migração dos sistemas
acadêmicos para o sistema
GURI</t>
  </si>
  <si>
    <t>Percentual de funcionalidades migradas</t>
  </si>
  <si>
    <t>DTIC/ PROGRAD</t>
  </si>
  <si>
    <t>Devido à mudança estratégica, foi renovado o contrato de suporte e atualizações do SIE, portanto, não foram migradas novas funcionalidades para o GURI, conforme exigido por este indicador.</t>
  </si>
  <si>
    <t>Ampliação da conectividade
e assegurar a disponibilidade
na Universidade</t>
  </si>
  <si>
    <t>Número de unidades com conectividade ampliada no ano</t>
  </si>
  <si>
    <t>Foram adquiridos os equipamentos em 2019, porém, devido à pandemia, não houve a execução da ampliação do wi-fi das unidades.</t>
  </si>
  <si>
    <t>Em 2019 foram ampliados os links de conectividade das unidades.
Em 2020 não houve ampliação do link da DTIC para 1Gbps por parte da RNP.</t>
  </si>
  <si>
    <t>Percentual de cobertura da rede sem fio nas unidades</t>
  </si>
  <si>
    <t>Em 2019 foram adquiridos os equipamentos, porém, devido à pandemia, não houve a execução da ampliação do wi-fi das unidades.</t>
  </si>
  <si>
    <t>Promoção do uso de reuniões virtuais no âmbito da Unipampa</t>
  </si>
  <si>
    <t>Número de espaços físicos habilitados para a reunião virtual</t>
  </si>
  <si>
    <t>Aquisição do software Zoom: R$ 12.280,00
WhatsApp: R$ 1.680,00
5 kits de videoconferência: R$ 45.360,00
2 kits de videoconferência: R$ 12.960,00</t>
  </si>
  <si>
    <t>O uso de espaços físicos não foi priorizado devido a pandemia, onde os esforços foram dedicados na ampliação de plataformas virtuais.</t>
  </si>
  <si>
    <t>Valor, em R$, aplicado na iniciativa</t>
  </si>
  <si>
    <t>Apesar de ter diversos DODs solicitados pelas unidades, ainda não foram empenhados por falta de recurso.</t>
  </si>
  <si>
    <t>Objetivo 11 – Promover e desenvolver processos que visem a sustentabilidade do meio ambiente na universidade</t>
  </si>
  <si>
    <t>Implantação da política de Gestão Ambiental</t>
  </si>
  <si>
    <t>Plano de Gestão Ambiental Implantado</t>
  </si>
  <si>
    <t>Quantidade de material de laboratório descartado adequadamente</t>
  </si>
  <si>
    <t xml:space="preserve">GABINETE (DILAB) / PROPLAN/ PROAD </t>
  </si>
  <si>
    <t>Meta parcialmente alcançada devido às aulas presenciais em laboratórios não estarem ocorrendo, em função da pandemia da COVID-19.</t>
  </si>
  <si>
    <t>Plano de resíduos sólidos implantado</t>
  </si>
  <si>
    <t>PROPLAN/ PROAD / GABINETE (DILAB)</t>
  </si>
  <si>
    <t>Não foi alcançada neste período, pois os PGRS em trabalho de 2020 foram implantados e atualizados no primeiro semestre de 2020 (campus Caçapava do Sul, atualizado e campus Jaguarão).</t>
  </si>
  <si>
    <t>Plano de logística reversa implantado</t>
  </si>
  <si>
    <t xml:space="preserve">PROPLAN/ PROAD </t>
  </si>
  <si>
    <t>Não foi alcançada porque não depende exclusivamente da vontade da instituição na introdução desta logística, depende do estabelecido um acordo setorial, incluindo fabricantes, importadores, distribuidores e comerciantes, quanto à implantação de uma responsabilidade compartilhada pelo ciclo de vida do produto.
Deverá no futuro poderá ser implantado um piloto, depende do setor de convênios para a relação com a indústria ou empresas revendedoras.</t>
  </si>
  <si>
    <t>Promoção de ações que
visem o uso racional de
recursos naturais,
promovendo a
sustentabilidade ambiental</t>
  </si>
  <si>
    <t>Relatório de ações voltadas ao uso
racional de recursos naturais que promovam a sustentabilidade ambiental</t>
  </si>
  <si>
    <t>Aguardando a área de licitações implantar o mecanismo de identificação de pedidos com viés sustentável ou de compras que levem em consideração critérios de sustentabilidade, para que seja possível identificar os recursos que foram despendidos em compras dessa natureza.</t>
  </si>
  <si>
    <t>Necessita de um Plano de Sustentabilidade em execução para que seja possível emitir um relatório de ações voltadas ao uso racional de recursos naturais.</t>
  </si>
  <si>
    <t>Novo PLS Implantado</t>
  </si>
  <si>
    <t>Volume, em R$, de compras com viés sustentável realizado</t>
  </si>
  <si>
    <t xml:space="preserve">PROAD </t>
  </si>
  <si>
    <t>Não há na instituição um Plano de Sustentabilidade que incentive os setores demandantes a optarem por compras com viés sustentável.</t>
  </si>
  <si>
    <t>Compromisso Social</t>
  </si>
  <si>
    <t>Objetivo 12 – Acompanhar o discente da universidade</t>
  </si>
  <si>
    <t>Acompanhamento do desempenho acadêmico dos discentes visando diminuir a retenção e a evasão</t>
  </si>
  <si>
    <t>Monitoramento do desempenho acadêmico discente ingressante por meio de ações afirmativas realizadas</t>
  </si>
  <si>
    <t>PROGRAD / PRAEC / ADAFI</t>
  </si>
  <si>
    <t xml:space="preserve">Além das atividades de acompanhamento realizadas pelo Núcleo de Desenvolvimento Educacional (NuDE), em 2018 foi criada a Comissão de Acompanhamento e Combate à Evasão e Retenção. Desde sua implantação, a comissão tem envidado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atualmente encontra-se aguardando a apreciação da Comissão Superior de Ensino. 
Em 2020, houve aprovação do Programa Institucional de Acompanhamento e Enfrentamento da Evasão e Retenção (RESOLUÇÃO CONSUNI/UNIPAMPA Nº 300, DE 10 DE DEZEMBRO DE 2020).  
Em paralelo a tramitação do programa nas instâncias de aprovação, a comissão de evasão e retenção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disponível no endereço https://sites.unipampa.edu.br/prograd/dados-da-graduacao/. 
Dentro os relatórios publicados, foram disponibilizados resultados das primeiras aplicações do questionários voltados a identificação da causas da evasão e retenção. Dada a recente aprovação do Programa Institucional, ocorrida juntamente as eleições das novas equipes diretivas e coordenadores de curso para período 2021-2025, as atividades da Comissão Institucional de Evasão e Retenção aguardando a posse dos novos gestores, que acontecerá em 01 de fevereiro de 2021. 
A partir da reconstituição da comissão institucional, serão retomadas as aplicações nos questionários semestralmente ao discentes da institucional no momento do ingresso da rematrícula e organizadas e/ou fomentadas atividades em previstas no Programa Institucional.
Ainda com relação aos resultados dos questionários, estes serão disponibilizados para os Núcleos de Desenvolvimento Educacional (NuDEs), Coordenações de Curso e Comissão Locais para estes possam incentivar e promover a realização de ações que minimizem os índices de retenção e evasão. Estes mesmos resultados serão utilizados pela reitoria para orientar a aplicação de recursos financeiros nos editais de fomento aos campi. 
Nesse contexto, e uma vez que a iniciativa passou a fazer parte do planejamento institucional somente em 2019/2 e a Resolução do Programa Institucional aprovada em dezembro de 2020, ainda não foram produzidos relatórios de acompanhamento porque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solicitado à Diretoria de Tecnologia da Informação uma ferramenta no Portal do Aluno agregada as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desses grupos, para a partir desses resultados elaborar estratégias diferenciadas (caso necessário). </t>
  </si>
  <si>
    <t xml:space="preserve">A iniciativa passou a fazer parte do planejamento institucional somente em 2019/2 e a Resolução do Programa Institucional aprovada em dezembro de 2020, ainda não foram produzidos relatórios de acompanhamento porque o trabalho ainda se encontra na fase inicial de aplicação e revisão da metodologia (validação dos questionários) e de ferramentas para aplicação dos questionários. </t>
  </si>
  <si>
    <t>Monitoramento do desempenho acadêmico discente ingressante pela ampla concorrência</t>
  </si>
  <si>
    <t>PROGRAD/ PRAEC</t>
  </si>
  <si>
    <t>Avaliação do desempenho acadêmico discente dos ingressantes por meio de ações
afirmativas realizadas</t>
  </si>
  <si>
    <t>Avaliação do desempenho acadêmico discente dos ingressantes por meio da ampla
Concorrência</t>
  </si>
  <si>
    <t>Identificação e avaliação do perfil dos discentes da Universidade</t>
  </si>
  <si>
    <t>Relatório do monitoramento do perfil do discente por curso</t>
  </si>
  <si>
    <t xml:space="preserve"> PRAEC / DTIC</t>
  </si>
  <si>
    <t>Pressupõe-se que a suspensão das atividades acadêmicas presenciais durante todo o primeiro semestre de 2020 e o início das atividades de ensino remoto emergenciais (AEREs) somente em setembro acarretaram evasão significativa e baixo número de inscritos no Plano de Permanência. Esse dado não contempla atendimentos a ingressantes realizados no PASP e atendimentos gerais do NuDE, pois não há registro informatizado dessas ações,  que inviabiliza cômputo de dados exatos.
A PRAEC está trabalhando para aprimorar os mecanismos de controle e elaborar um sistema de coleta de dados em conjunto com DTIC, ADAFI e demais pró-reitorias acadêmicas. Acreditamos que a forma de cumprimento das metas deve ser mais específica e relativas ao contexto da política de assistência estudantil.</t>
  </si>
  <si>
    <t>Até o momento não foi possível articular a elaboração do instrumento/sistema de coleta de dados para verificação do perfil do discente na instituição.</t>
  </si>
  <si>
    <t>Percentual de discentes ingressantes no ano atendidos pelas políticas de inclusão da Universidade</t>
  </si>
  <si>
    <t xml:space="preserve">PRAEC / ADAFI </t>
  </si>
  <si>
    <t>Pressupõe-se que a suspensão das atividades acadêmicas presenciais durante todo o primeiro semestre de 2020 e o início das atividades de ensino remoto emergenciais (AEREs) somente em setembro acarretaram evasão significativa e baixo número de inscritos no Plano de Permanência. Esse dado não contempla atendimentos a ingressantes realizados no PASP e atendimentos gerais do NuDE, pois não há registro informatizado dessas ações,  que inviabiliza cômputo de dados exatos.</t>
  </si>
  <si>
    <t>Percentual de discentes com deficiência atendidos pelas políticas de inclusão da Universidade</t>
  </si>
  <si>
    <t>Aguardando informações NINA</t>
  </si>
  <si>
    <t>Acompanhamento dos egressos da Universidade</t>
  </si>
  <si>
    <t>Percentual de egressos efetivamente acompanhados</t>
  </si>
  <si>
    <t>PROGRAD/ PROPPI</t>
  </si>
  <si>
    <t>Foi aprovada a Resolução CONSUNI/UNIPAMPA Nº 294, DE 30 DE NOVEMBRO DE 2020, que cria o Programa e dá diretrizes para Acompanhamento de Egressos de Graduação e de Pós-Graduação. Em 2020 foi dado sequencia a um projeto-piloto para acompanhamento dos egressos de 2016, 2017, 2018, e 2019, com o envio da pesquisa a 4297 egressos concluintes, dos quais 801 participaram, sendo que apenas 519 responderam integralmente o questionário. Percebe-se a necessidade de avaliar as prováveis razões para o baixo número de respondentes e das 282 respostas incompletas, além disso, aumentar as ações institucionais de divulgação da pesquisa junto aos egressos.</t>
  </si>
  <si>
    <t>Em 2020 foi dado sequencia a um projeto-piloto para acompanhamento dos egressos de 2016, 2017, 2018, e 2019, com o envio da pesquisa a 4297 egressos concluintes, dos quais 801 participaram, sendo que apenas 519 responderam integralmente o questionário. Percebe-se a necessidade de avaliar as prováveis razões para o baixo número de respondentes e das 282 respostas incompletas, além disso, aumentar as ações institucionais de divulgação da pesquisa junto aos egressos.</t>
  </si>
  <si>
    <t>Avaliação dos egressos da Universidade realizada</t>
  </si>
  <si>
    <t>Implementação da Política Cultural, de Esporte e de Lazer</t>
  </si>
  <si>
    <t>N.º de eventos e atividades culturais, esportivas e de lazer promovidos</t>
  </si>
  <si>
    <t>PRAEC/ PROEXT</t>
  </si>
  <si>
    <t>Público Atingido</t>
  </si>
  <si>
    <t>Objetivo 13 – Proporcionar condições de pemanência dos discentes na Universidade</t>
  </si>
  <si>
    <t>Acesso dos discentes a recursos para a participação em eventos (internos e externos)</t>
  </si>
  <si>
    <t>% de discentes contemplados com recursos financeiros visando sua participação em eventos no ano</t>
  </si>
  <si>
    <t>PRAEC</t>
  </si>
  <si>
    <t>Destacamos que em virtude da Pandemia do COVID-19 foi lançado Edital do PAPEC atendendo aos estudantes pela demanda.</t>
  </si>
  <si>
    <t>Destacamos que em virtude da pandemia do COVID-19 e a consequente suspensão das atividades presenciais, foi aberto o Edital do PAPEC</t>
  </si>
  <si>
    <t>Total de recursos aplicados em participações discentes em eventos</t>
  </si>
  <si>
    <t>Fornecimento de condições econômicas de permanência ao discente</t>
  </si>
  <si>
    <t>% de discentes contemplados com bolsa permanência em relação ao total de alunos que solicitaram o benefício (de vulnerabilidade socioeconômica)</t>
  </si>
  <si>
    <t xml:space="preserve">Meta alcançada. </t>
  </si>
  <si>
    <t>Oferta da alimentação subsidiada</t>
  </si>
  <si>
    <t>Percentual de discentes vulneráveis
atendidos com alimentação subsidiada integral</t>
  </si>
  <si>
    <t>Foi possível cumprir a meta devido a suspensão de atividades dos RUs no dia 18 de março de 2020. A mensuração deste item é complexo e relativo. Contudo, a PRAEC informa que que não existe uma avaliação de vulnerabilidade de todos aos alunos ingressantes na Unipampa. Por esta razão torna-se inviável a aferição destes dados, a partir deste ponto de vista.</t>
  </si>
  <si>
    <t xml:space="preserve">A mensuração deste item é complexo e relativo. </t>
  </si>
  <si>
    <t>Percentual de discentes atendidos com alimentação subsidiada parcialmente</t>
  </si>
  <si>
    <t>Destaca-se que os estudantes que participaram dos editais da Política de Assistência Estudantil e que eram vulneráveis, cumprindo os requisitos normativos, foram todos contemplados com o auxilio alimentação (Valor atual de R$200,00).</t>
  </si>
  <si>
    <t>Subsídio do transporte urbano aos discentes em vulnerabilidade econômica</t>
  </si>
  <si>
    <t>% de discentes em vulnerabilidade socioeconômica atendidos pelo Auxílio-transporte</t>
  </si>
  <si>
    <t>Utilização da moradia
Estudantil</t>
  </si>
  <si>
    <t>Nº de moradias estudantis implantadas</t>
  </si>
  <si>
    <t>PRAEC/ PROPLAN</t>
  </si>
  <si>
    <t>Tivemos algumas dificuldades no decorrer do ano, devido questões relacionadas ao habite-se para ocupação dos imóveis e diante da suspensão presenciais das atividades houve um retardo nessas atividades.
Justificativa: Devido questões procedimentais, como falta de habite-se e PPCI, como também devido a pandemia, não foram autorizadas a funcionar nenhuma moradia. Salvo, a moradia do Campus Santana do Livramento que já estava ativa.</t>
  </si>
  <si>
    <t>Tivemos algumas dificuldades no decorrer do ano, devido questões relacionadas ao habite-se para ocupação dos imóveis e diante da suspensão presenciais das atividades houve um retardo nessas atividades.</t>
  </si>
  <si>
    <t>Nº de moradias estudantis autorizadas ao uso</t>
  </si>
  <si>
    <t>Nº de discentes utilizando a moradia no ano</t>
  </si>
  <si>
    <r>
      <rPr>
        <b/>
        <sz val="11"/>
        <color theme="1"/>
        <rFont val="Calibri"/>
      </rPr>
      <t>Objetivo 14 – Promover a saúde biopsicossocial do discente</t>
    </r>
    <r>
      <rPr>
        <b/>
        <sz val="11"/>
        <color rgb="FF000000"/>
        <rFont val="Calibri"/>
      </rPr>
      <t xml:space="preserve"> </t>
    </r>
    <r>
      <rPr>
        <b/>
        <sz val="11"/>
        <color theme="1"/>
        <rFont val="Calibri"/>
      </rPr>
      <t>Objetivo 14 – Promover a saúde biopsicossocial do discente</t>
    </r>
    <r>
      <rPr>
        <b/>
        <sz val="11"/>
        <color rgb="FF000000"/>
        <rFont val="Calibri"/>
      </rPr>
      <t xml:space="preserve"> </t>
    </r>
    <r>
      <rPr>
        <b/>
        <sz val="11"/>
        <color theme="1"/>
        <rFont val="Calibri"/>
      </rPr>
      <t>Objetivo 14 – Promover a saúde biopsicossocial do discente</t>
    </r>
    <r>
      <rPr>
        <b/>
        <sz val="11"/>
        <color rgb="FF000000"/>
        <rFont val="Calibri"/>
      </rPr>
      <t xml:space="preserve"> </t>
    </r>
  </si>
  <si>
    <t>Acompanhamento psicossocial e pedagógico ao discente</t>
  </si>
  <si>
    <t>Número de discentes em acompanhamento pedagógico no Ano</t>
  </si>
  <si>
    <t>Pressupõe-se que a suspensão das atividades acadêmicas presenciais durante todo o primeiro semestre de 2020 e o início das atividades de ensino remoto emergenciais (AEREs) somente em setembro, representaram cinco meses a menos de atendimentos pelo PASP. Além disso, as AEREs representaram uma mudança significativa nas metodologias de abordagem do projeto, bem como nas possibilidades de acesso pelos alunos atendidos. O dado informado não inclui as unidades Alegrete e Dom Pedri</t>
  </si>
  <si>
    <t>Número de discentes em acompanhamento psicológico no Ano</t>
  </si>
  <si>
    <t>Número de atendimentos registrados pelos NUDE’S no ano</t>
  </si>
  <si>
    <t>Oferta de ações voltadas a Saúde Mental</t>
  </si>
  <si>
    <t>Número de ações voltadas à Saúde Mental</t>
  </si>
  <si>
    <t>Objetivo 15 – Garantir a todos os discentes, em especial as pessoas com deficiência, a participação nas atividades de ensino, pesquisa e extensão</t>
  </si>
  <si>
    <t>Construção da política de Acessibilidade e Inclusão da
Universidade</t>
  </si>
  <si>
    <t>Política de Inclusão Criada</t>
  </si>
  <si>
    <t xml:space="preserve">ADAFI </t>
  </si>
  <si>
    <t>Visando atender a Construção da política de Acessibilidade e Inclusão da Universidade", foi criado o fluxo para solicitação de atendimento em LIBRAS que se deu com a criação de um formulário, em que todos os pedidos ficam canalizados e pode-se obter um relatório sobre os atendimentos. Esta ferramenta, que está publicada na página do NInA, permite o aperfeiçoamento constante da implementação da acessibilidade comunicacional em LIBRAS.
Também foi lançado um vídeo (que foi publicado no site do NInA) sobre a COVID-19 em LIBRAS, o que colaborou com a construção da política de inclusão na UNIPAMPA</t>
  </si>
  <si>
    <t>Aperfeiçoamento da atuação de trabalho do(s) NuDE(s) nas Unidades Acadêmicas</t>
  </si>
  <si>
    <t>Atos administrativos definidos Institucionalmente</t>
  </si>
  <si>
    <t>PROGRAD /PRAEC / ADAFI</t>
  </si>
  <si>
    <t>Não há mais atos administrativos.</t>
  </si>
  <si>
    <t>Foi formado um Grupo de Estudos sobre CNV - Comunicação não-violenta - e ao longo do ano de 2020, de abril até dezembro foram realizadas reuniões semanais. O referido estudo visa inicialmente apoiar o NuDE nas questões de mediação de conflitos entre os diferentes atores da comunidade acadêmica e posteriormente formar uma rede a ser disseminada entre os demais servidores de todas as unidades e Reitoria, a fim de fomentar uma cultura de paz na Instituição. 
Foi também levada adiante, conjuntamente com a PRAEC, a questão da proposta de alteração do Regimento do NuDE, cujo processo já passou pela Comissão Superior de Ensino e encontra-se em análise no Gabinete da Reitoria (23100.013721/2019-75).</t>
  </si>
  <si>
    <t>Combate a discriminação de gênero, raça, etnia e religião</t>
  </si>
  <si>
    <t>Considerando a mudança nas atividades devido a COVID-19, a ADAFI realizou suas ações em formato virtual. Baseou seus conteúdos em temas que visem o combate às  discriminações étnicas, raciais, religiosas e de gênero. O objetivo foi aumentar a participação das minorias no acesso à educação, acreditando na mudança da trajetória destes indivíduos e da sociedade em geral.</t>
  </si>
  <si>
    <t>Adequação das técnicas pedagógicas para discentes com necessidades
educacionais especiais garantindo a qualidade de formação</t>
  </si>
  <si>
    <t>N.º de iniciativas para atender os discentes com necessidades educacionais especiais apresentadas nos currículos dos cursos</t>
  </si>
  <si>
    <t xml:space="preserve">ADAFI / PROGRAD </t>
  </si>
  <si>
    <t>Elaborou-se a Construção da minuta sobre percurso formativo para estudantes com deficiência público alvo da EE nos PPC da UNIPAMPA; também foram realizadas atividades em formato virtual com objetivo de implementar as políticas de Inclusão na UNIPAMPA, conforme consta no último PDI. Cito às seguintes atividades em formato de Lives:
- Imersão na Cultura Surda, Acessibilidade Comunicacional: Inclusão no Ensino na Perspectiva Remota;  
-I Semana da Inclusão", foi uma ação realizada em parceria com a PRAEC, e teve como propósito aperfeiçoar o trabalho dos NUDEs nas Unidades Acadêmicas, além de fomentar as políticas de inclusão na Universidade;
-Contribuição nos Cursos ofertados pela PROGRAD.</t>
  </si>
  <si>
    <t>Garantia das condições de Acessibilidade nos PPCs de Graduação</t>
  </si>
  <si>
    <t>Número de PPCs acessíveis disponíveis</t>
  </si>
  <si>
    <t>As orientações para acessibilidade dos PPCs tiveram início em 2020, ano em que houve pouco ingresso de PPCs para revisão, de modo que somente a partir da continuidade de tramitação destes PPCs, bem como do envio de orientações via ofício a todos os cursos de graduação, os Projetos deverão ser enviados para análise com atenção às orientações de acessibilidade. Também, cabe mencionar que a meta é alta e desproporcional ao número de PPCs revisados anualmente, bem como ao tamanho da equipe que realiza a análise de PPCs. Solicitamos que a meta seja alterada para 10.</t>
  </si>
  <si>
    <t>Em 2020, foram realizadas ações tendo em vista a adequação do template de PPC (aprovado pela CSE) ao Manual de orientações para criação de documentos digitais acessíveis no LibreOffice Writer, baseado no Modelo de Acessibilidade em Governo eletrônico (eMAG) e nas Diretrizes de Acessibilidade para Conteúdo Web (WCAG). O referido template foi disponibilizado no site da Prograd. Nesse ano, constatou-se uma diminuição no número de PPCs enviados para revisão, diante do contexto da pandemia do Covid-19, o qual ocasionou a suspensão do calendário acadêmico em março de 2020 e retomada das atividades através de ensino remoto, demandando dos NDEs e Comissões de Curso o investimento de mais tempo em ações de formação como preparação à retomada das atividades letivas. Também, a publicação do Parecer CNE/CES Nº 498/2020, em 06 de agosto de 2020 (aprovado pela Resolução CNE/CES Nº 1, de 29 de dezembro de 2020), estabelecendo o acréscimo de 1 (um) ano ao prazo de implantação das novas Diretrizes Curriculares Nacionais (DCNs) contribuiu para a diminuição do número de PPCs enviados para revisão. Cabe mencionar que os Projetos que tramitaram em 2020 receberam orientações para tornarem-se acessíveis. Em 2021, será enviado um ofício circular a todos os cursos de graduação, tendo em vista o atendimento das orientações de acessibilidade nos PPCs, a partir do qual somente os projetos adequados às referidas orientações terão continuidade de tramitação. Neste processo, deve-se buscar a articulação das ações junto à ADAFI.</t>
  </si>
  <si>
    <t>Desenvolvimento Humano</t>
  </si>
  <si>
    <t>Objetivo 16 – Dimensionar as necessidades institucionais de pessoal</t>
  </si>
  <si>
    <t>Realização do dimensionamento das
necessidades de pessoal</t>
  </si>
  <si>
    <t>Estudo de dimensionamento de pessoal docente realizado</t>
  </si>
  <si>
    <t>PROGEPE/ PROPLAN</t>
  </si>
  <si>
    <t>Estudo de dimensionamento de pessoal TAE’s realizada</t>
  </si>
  <si>
    <t>Definição de uma política de
Encargos Didáticos e Acadêmicos do corpo Docente</t>
  </si>
  <si>
    <t>Política elaborada e implantada</t>
  </si>
  <si>
    <t>PROGEPE</t>
  </si>
  <si>
    <t>Implantar e desenvolver os mecanismos que possibilitem a consolidação do ponto eletrônico e do teletrabalho respeitando as normas federais vigentes</t>
  </si>
  <si>
    <t>Ponto eletrônico implantado</t>
  </si>
  <si>
    <t>Foi criado o processo 23100.002520/2020-86 para registrar os encaminhamentos necessários à implantação do controle eletrônico de frequência.
Para que haja continuidade há necessidade de envio de ofício, por parte do reitor, ao Ministério da Economia para autorização de utilização do software SISREF que será utilizado para controle de frequência.</t>
  </si>
  <si>
    <t>Falta envio de oficio da Reitoria ao Ministério da Economia para autorização de utilização do software que fará o controle de frequência.</t>
  </si>
  <si>
    <t>Objetivo 17 – Promover o desenvolvimento e o aperfeiçoamento dos servidores</t>
  </si>
  <si>
    <t>Formação pedagógica do corpo docente</t>
  </si>
  <si>
    <t>% de servidores docentes capacitados</t>
  </si>
  <si>
    <t xml:space="preserve">PROGEPE / PROGRAD </t>
  </si>
  <si>
    <t>Realizamos em parceria com a PROGRAD o curso "Ferramentas Digitais e Estratégias de Ensino: criando sequências didáticas para o ensino remoto"</t>
  </si>
  <si>
    <t>Em função da pandemia e a suspensão de atividades presenciais não foi possível a realização de cursos nessa modalidade.</t>
  </si>
  <si>
    <t>Percentual investido (em R$)</t>
  </si>
  <si>
    <t>Os cursos promovidos na forma remota tiveram um custo muito inferior ao previsto para o presencial.</t>
  </si>
  <si>
    <t>Formação de servidores para atender as diferentes demandas da Inclusão e da Acessibilidade</t>
  </si>
  <si>
    <t>Número de servidores capacitados</t>
  </si>
  <si>
    <t>Percentual de servidores capacitados</t>
  </si>
  <si>
    <t>Promoção de capacitação para a formação continuada de gestores</t>
  </si>
  <si>
    <t>Percentual de servidores em cargos e funções de Gestão capacitados por Ano</t>
  </si>
  <si>
    <t>Foi realizado o planejamento do curso para gestores e sua realização foi proposta para o início do ano de 2021 em decorrência da troca das equipes diretivas dos Campus.</t>
  </si>
  <si>
    <t>Curso de formação de gestores em fase de planejamento para realização em fevereiro de 2021.</t>
  </si>
  <si>
    <t>Oportunização de mobilidade de docentes pesquisadores para
realização de suas pesquisas</t>
  </si>
  <si>
    <t>N° de pesquisadores que executaram, no ano, a mobilidade</t>
  </si>
  <si>
    <t>PROPPI/ PROGEPE</t>
  </si>
  <si>
    <t>Considerando as restrições de deslocamento impostas pela pandemia de covid-19 e o cancelamento das atividades presenciais na UNIPAMPA, não houve financiamento de diárias e passagens nas chamadas internas da PROPPI.
Sendo assim, não temos informação sobre mobilidade de professores para realização de pesquisas em 2020.</t>
  </si>
  <si>
    <t>Melhoria da formação acadêmica para o ensino EAD</t>
  </si>
  <si>
    <t>Número de formações realizadas</t>
  </si>
  <si>
    <t>PROGRAD / PROGEPE</t>
  </si>
  <si>
    <t xml:space="preserve">Pela PROGRAD:
Diante da necessidade de adoção de novos formatos para as atividades de ensino, em razão  da pandemia de COVID-19, a PROGRAD propôs ações de formação continuada por meio dos Ciclos de Formação e de uma série de outros cursos e webinários organizados pela Divisão de Educação a Distância (DED) e pelo Núcleo de Pedagogia Universitária (NPU/DPD), da Coordenadoria de Planejamento, Desenvolvimento, Avaliação e Acreditação (CPDAA). As ferramentas utilizadas nos eventos foram o Google Meet e o Canal da DED no Youtube, possibilitando a participação de servidores.
O IV Ciclo de Webinários _ Ambiente virtual de ensino-aprendizagem: possibilidades e desafios do Moodle UNIPAMPA , promovido pela Divisão de Educação a Distância DED/CPDAA, vinculada à Pró-Reitoria de Graduação (PROGRAD) da Universidade Federal do Pampa (UNIPAMPA), na modalidade virtual, por meio do Google Meet, aconteceu no período entre 26 de agosto e 3 de setembro de 2020. Tal evento fez parte da programação do Ciclo de Ações de Desenvolvimento Profissional 2020/1, promovido pela PROGRAD e teve como foco a discussão de temas relativos ao ambiente virtual de aprendizagem Moodle, considerando a retomada do semestre letivo 2020/1 de forma remota na UNIPAMPA, em setembro de 2020.
O IV Ciclo de Webinários colocou em pauta diversas temáticas, conforme segue: a)Roda de conversa “Vamos Conversar sobre o Moodle?”;  b)Moodle mobile: como ter o curso na palma da sua mão; c) Moodle: infraestrutura, integração com o GURI e dicas de edição do componente curricular; d) Roda de conversa “O discente e a sua visão do Moodle”; e)  Relato de experiência “Geometria Analítica no Ensino Superior: Uma Proposta de Ensino Híbrido”; f) Relato de experiência “Metodologias Ativas no Ensino de 3 Tópicos de Astronomia e Cosmologia: A Sala de Aula invertida e a Aprendizagem por Pares Mediadas pelo Ambiente Moodle”; g) Relato de experiência “Diferentes maneiras de dialogar e aprender nos fóruns”; h) Relato de experiência “(Re)Encontros com o Moodle: Caminhos de interação e afeto na EaD”. 
O público alvo do IV Ciclo de Webinários foi, em um primeiro momento, os docentes da UNIPAMPA, por ser parte de uma proposta de formação continuada docente em diálogo com o proposto pela PROGRAD. Em um segundo momento, foram abertas as inscrições aos técnico-administrativos em educação, aos coordenadores e tutores dos polos UAB que oferecem cursos pela UNIPAMPA, aos discentes de cursos EaD da UNIPAMPA e à comunidade externa. IV Ciclo de webinários com 551 participantes (8 palestras), em sua maioria professores, o evento cumpre a finalidade de formação docente.
Os formulários de avaliação preenchidos pelos participantes revelaram, em maior parte, satisfação dos respondentes em relação à programação do evento, o que demonstra que o evento proporcionou uma experiência online positiva aos seus participantes. 
Dia Nacional da EaD
No dia 27 de novembro é comemorado o Dia Nacional da Educação a Distância. A data foi proposta pela Associação Brasileira de Educação a Distância (Abed) em 2003 e oficializada em 15 de janeiro de 2018, pela Lei nº 13.620. Em comemoração à data, foram realizadas duas lives: 1) Recursos Educacionais Abertos e Direitos Autorais ; 2) Relato de experiência sobre a continuidade da música na pandemia., com 128 participantes no total dos dois encontros. Nas avaliações das lives, feitas através de formulários, os participantes, em sua grande maioria,  as consideraram como excelentes.
Capacitação Avançada no AVA Moodle Unipampa (EAD) – 1ª Edição,  com 40h, do período de 10 de agosto até 04 de setembro. ((Nº participantes 57- Nudepe).
O indicador 3 foi medido considerando os dados informados no 1º e 2º monitoramentos do PDI (952 + 6294) totalizando 7.246 participações divididas pelo número de servidores da Unipampa (1.770 - Fonte Guri/Dados abertos).
Solicitamos a alteração da FÓRMULA DE CÁLCULO utilizada para calcular essa meta para "Somatório do número de servidores que passaram por formação no ano DIVIDIDO pelo total de servidores da Instituição". </t>
  </si>
  <si>
    <t>A meta foi alcançada. A periodicidade de monitoramento deste indicador é semestral.</t>
  </si>
  <si>
    <t>Número de vagas ofertadas no ano</t>
  </si>
  <si>
    <t xml:space="preserve">PROGRAD / PROGEPE </t>
  </si>
  <si>
    <t>Percentual de servidores que passaram por formação no ano</t>
  </si>
  <si>
    <t>Solicitamos a alteração da FÓRMULA DE CÁLCULO utilizada para calcular essa meta para "Somatório do número de servidores que passaram por formação no ano DIVIDIDO pelo total de servidores da Instituição". Tivemos 7246 participações nas ações de formação, dividindo pelo numero de servidores 1770. A meta alcançada foi igual a 4,09, indicando que tivemos em média 4 participações por servidor.</t>
  </si>
  <si>
    <t>Incentivo a participação de
servidores em eventos científicos</t>
  </si>
  <si>
    <t>Número de servidores participantes de eventos científicos</t>
  </si>
  <si>
    <t xml:space="preserve"> PROGEPE / PROPPI </t>
  </si>
  <si>
    <t>A participação presencial em eventos científicos foi suspensa em decorrência da pandemia.</t>
  </si>
  <si>
    <t>Em decorrência da Pandemia os eventos presenciais foram suspensos impedindo o atingimento da meta.</t>
  </si>
  <si>
    <t>Percentual de servidores autorizados a participar dos eventos</t>
  </si>
  <si>
    <t>Em decorrência da Pandemia os eventos presenciais foram suspensos impedindo o atingimento da meta. Sendo que apenas 7 (sete) servidores participaram de eventos científicos, antes do estado de pandemia.</t>
  </si>
  <si>
    <t>Realização de ações permanentes de formação e qualificação de extensionistas</t>
  </si>
  <si>
    <t>Nº de ações realizadas</t>
  </si>
  <si>
    <t>Entende-se que a iniciativa foi desenvolvida plenamente, ainda adaptando-se perfeitamente à restrição de trabalhar virtualmente, em função da pandemia Covid-19</t>
  </si>
  <si>
    <t>Além do curso de Formação em Extensão, foram realizadas reuniões de discussão da Resolução de Inserção da Extensão nos Cursos de Graduação da UNIPAMPA. As reuniões foram com as Direções dos 10 Campi, com todos os Coordenadores de Curso e com pelo menos 1 membro do NDE.</t>
  </si>
  <si>
    <t>Número de extensionistas capacitados</t>
  </si>
  <si>
    <t>O curso “Formação em Extensão na Unipampa: contexto, política e práticas” foi realizado na modalidade a distância, através do uso da plataforma Moodle, no período de 10 de agosto a 30 de setembro de 2020, e contou com uma carga horária de 40h.  Esse curso teve como objetivo geral a compreensão de conceitos, políticas e diretrizes da Extensão Universitária a partir de uma perspectiva sócio-histórico e cultural nos diversos tempos e espaços de integração e aprendizagem. O curso contou com 46 inscritos, entre servidores docentes e técnicos administrativos em educação, e teve um total de 32 concluintes.</t>
  </si>
  <si>
    <t>Custo total (em R$)</t>
  </si>
  <si>
    <t>O curso foi realizado virtualmente, via Nudepe, e não gerou custos.</t>
  </si>
  <si>
    <t>Objetivo 18 – Aprimorar a gestão de pessoas buscando a qualidade de vida do servidor</t>
  </si>
  <si>
    <t>Implantação do Programa de Qualidade de Vida do Servidor, através de projetos Locais</t>
  </si>
  <si>
    <t>N° de Unidades com programa Implantado</t>
  </si>
  <si>
    <t xml:space="preserve">Permanecendo o contexto de pandemia, as ações a serem desenvolvidas no âmbito das unidades da Unipampa ficaram a cargo da coordenação do Comitê de Monitoramento do Coronavírus, com a DASST desenvolvendo diversas campanhas mensais de saúde, cujos objetivos são a prevenção de agravos à saúde e a promoção da saúde do servidor. Ressaltamos também a necessidade da revisão da Resolução65/2013 e da disposição da PROGEPE em elaborar esta proposta.       </t>
  </si>
  <si>
    <t>Permanecendo o contexto de pandemia, as ações a serem desenvolvidas no âmbito das unidades da Unipampa ficaram a cargo da coordenação do Comitê de Monitoramento do Coronavírus, com a DASST desenvolvendo diversas campanhas mensais de saúde, cujos objetivos são a prevenção de agravos à saúde e a promoção da saúde do servidor. Ressaltamos também a necessidade da revisão da Resolução65/2013 e da disposição da PROGEPE em elaborar esta proposta.</t>
  </si>
  <si>
    <t>Relatório do projeto</t>
  </si>
  <si>
    <t>Realização de Exames periódicos de saúde</t>
  </si>
  <si>
    <t>Percentual de servidores atendidos</t>
  </si>
  <si>
    <t>Devido ao contexto pandêmico, a execução dos exames médicos periódicos tornar-se-ia problemática do ponto de vista logístico, em consequência do trabalho remoto em que parte dos servidores não estariam nas cidades das unidades da Unipampa, dificultando esta logística e aumentando os custos de sua execução em pleno cenário de dificuldades orçamentárias.</t>
  </si>
  <si>
    <t>Em março de 2019, foi elaborado o Plano Operacional, constante no Processo Nº 23100.004405/2019-11, pela Divisão de Atenção à Saúde e Segurança do Trabalho, com vistas a detalhar realização dos Exames Médicos Periódicos no ano de 2019, com possível prolongamento da execução no ano de 2020. Esse plano foi encaminhado pela PROGEPE à Divisão de Orçamento/PROPLAN, para fins de captação de recursos orçamentários junto ao Ministério da Economia.
Paralela a essa ação, estava sendo construída a etapa licitatória do procedimento por meio do Pedido Nº 005/2019/PROGEPE, encaminhado no Sistema GURI, Controle Protocolo 57438, cuja a documentação consta no Processo Nº 23100.018242/2019-45. Em maio de 2019, em virtude do contingenciamento de recursos orçamentários, por parte do Ministério da Economia, tanto o trâmite do processo licitatório, como o de captação de recursos orçamentários, foram suspensos.
Em 13/03/2020, foram retomados os trabalhos para contratação de empresa especializada para a realização dos Exames Médicos Periódicos, com a pesquisa de mercado junto às empresas especializadas, para fins de aferição do valor médio de mercado. No entanto, com o início da pandemia, as atividades desse procedimento estão novamente suspensas.</t>
  </si>
  <si>
    <t>Implantação da Unidade Unipampa do Sistema de Atenção à Saúde do Servidor</t>
  </si>
  <si>
    <t>Unidade implantada</t>
  </si>
  <si>
    <t>Com vistas ao cumprimento dos requisitos legais exigidos pelo Ministério da Economia para a inauguração da Unidade SIASS, enfrentávamos dificuldades em relação ao espaço físico e à estrutura de pessoal. Todavia, atualmente esses obstáculos foram superados, uma vez que já possuímos um novo espaço físico, com ambientes adequados para a alocação da equipe, na intenção de atender os requisitos necessários. No tocante à equipe responsável pela realização de perícias médicas, estávamos contando com apenas um médico perito na equipe de Divisão de Perícias, contudo, foi realizado concurso público e, neste mês de janeiro/2021, duas médicas tomaram posse na instituição. Em vista disso, agora contamos com o quantitativo mínimo de médicos peritos para o estabelecimento da Unidade SIASS UNIPAMPA, com capacidade de realização de perícias por Junta Médica Oficial. Nosso próximo passo em direção à implantação do serviço é o fato de que começaremos a entrar em contato com outros órgãos para verificar se há interesse em fazer parte da nossa Unidade SIASS, em caso afirmativo, estabeleceremos acordos, mediante alguma contrapartida dos órgãos em questão.</t>
  </si>
  <si>
    <t>Unipampa possui um convênio com a Unidade SIASS  da UFSM para atendimento do nossos Servidores. Existe planejamento para a implantação da nossa unidade, que necessita de local próprio e o mínimo de três  Servidores Médicos. Hoje pussuimos dois, e aguardamos a autorização pra nomear um terceiro aprovado em concurso.</t>
  </si>
  <si>
    <t>LEGENDA:</t>
  </si>
  <si>
    <t>Tipos de Indicador:</t>
  </si>
  <si>
    <t>Contínuo (C)</t>
  </si>
  <si>
    <t>Apresenta somente inciadores que preveem x ações ao longo dos anos por localidade. x&gt;1</t>
  </si>
  <si>
    <t>Pontual (P)</t>
  </si>
  <si>
    <t>Apresenta somente indicadores que preveem o desenvolvimento de uma ação pontual ou apresentem essa característica.</t>
  </si>
  <si>
    <t>Classificação:</t>
  </si>
  <si>
    <t xml:space="preserve">Alcançado (A) </t>
  </si>
  <si>
    <t>Quando o resultado atingido para iniciativa for superior a 91% da meta estabelecida;</t>
  </si>
  <si>
    <t>Parcialmente Alcançado (PA)</t>
  </si>
  <si>
    <t>Quando o resultado atingido estiver entre 31% e 90% da meta prevista;</t>
  </si>
  <si>
    <t xml:space="preserve">Não Alcançada (NA) </t>
  </si>
  <si>
    <t>Quando o resultado atingido estiver em até 30% da meta prevista;</t>
  </si>
  <si>
    <t>Sem Meta (SM)</t>
  </si>
  <si>
    <t>Quando a iniciativa não contiver meta planejada para o ano;</t>
  </si>
  <si>
    <t>Não Informado (NI)</t>
  </si>
  <si>
    <t>Quando o monitoramento não foi informado.</t>
  </si>
</sst>
</file>

<file path=xl/styles.xml><?xml version="1.0" encoding="utf-8"?>
<styleSheet xmlns="http://schemas.openxmlformats.org/spreadsheetml/2006/main">
  <numFmts count="4">
    <numFmt numFmtId="164" formatCode="0.0"/>
    <numFmt numFmtId="165" formatCode="&quot;R$&quot;#,##0.00"/>
    <numFmt numFmtId="166" formatCode="[$R$-416]\ #,##0.00;[Red]\-[$R$-416]\ #,##0.00"/>
    <numFmt numFmtId="167" formatCode="0.0%"/>
  </numFmts>
  <fonts count="8">
    <font>
      <sz val="10"/>
      <color rgb="FF000000"/>
      <name val="Arial"/>
    </font>
    <font>
      <b/>
      <sz val="11"/>
      <color rgb="FF000000"/>
      <name val="Calibri"/>
    </font>
    <font>
      <sz val="11"/>
      <color rgb="FF000000"/>
      <name val="Calibri"/>
    </font>
    <font>
      <sz val="10"/>
      <name val="Arial"/>
    </font>
    <font>
      <b/>
      <sz val="10"/>
      <color rgb="FF000000"/>
      <name val="Arial"/>
    </font>
    <font>
      <sz val="11"/>
      <color theme="1"/>
      <name val="Calibri"/>
    </font>
    <font>
      <i/>
      <sz val="11"/>
      <color rgb="FF000000"/>
      <name val="Calibri"/>
    </font>
    <font>
      <b/>
      <sz val="11"/>
      <color theme="1"/>
      <name val="Calibri"/>
    </font>
  </fonts>
  <fills count="10">
    <fill>
      <patternFill patternType="none"/>
    </fill>
    <fill>
      <patternFill patternType="gray125"/>
    </fill>
    <fill>
      <patternFill patternType="solid">
        <fgColor rgb="FFD7E4BD"/>
        <bgColor rgb="FFD7E4BD"/>
      </patternFill>
    </fill>
    <fill>
      <patternFill patternType="solid">
        <fgColor rgb="FFD9D9D9"/>
        <bgColor rgb="FFD9D9D9"/>
      </patternFill>
    </fill>
    <fill>
      <patternFill patternType="solid">
        <fgColor rgb="FF92D050"/>
        <bgColor rgb="FF92D050"/>
      </patternFill>
    </fill>
    <fill>
      <patternFill patternType="solid">
        <fgColor rgb="FF00B0F0"/>
        <bgColor rgb="FF00B0F0"/>
      </patternFill>
    </fill>
    <fill>
      <patternFill patternType="solid">
        <fgColor rgb="FFBFBFBF"/>
        <bgColor rgb="FFBFBFBF"/>
      </patternFill>
    </fill>
    <fill>
      <patternFill patternType="solid">
        <fgColor rgb="FF00B050"/>
        <bgColor rgb="FF00B050"/>
      </patternFill>
    </fill>
    <fill>
      <patternFill patternType="solid">
        <fgColor rgb="FFFFFF00"/>
        <bgColor rgb="FFFFFF00"/>
      </patternFill>
    </fill>
    <fill>
      <patternFill patternType="solid">
        <fgColor rgb="FFFC704A"/>
        <bgColor rgb="FFFC704A"/>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s>
  <cellStyleXfs count="1">
    <xf numFmtId="0" fontId="0" fillId="0" borderId="0"/>
  </cellStyleXfs>
  <cellXfs count="89">
    <xf numFmtId="0" fontId="0" fillId="0" borderId="0" xfId="0" applyFont="1" applyAlignment="1"/>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Font="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0" borderId="0" xfId="0" applyFont="1" applyAlignment="1">
      <alignment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10" fontId="2" fillId="2" borderId="1" xfId="0" applyNumberFormat="1" applyFont="1" applyFill="1" applyBorder="1" applyAlignment="1">
      <alignment horizontal="center" vertical="center" wrapText="1"/>
    </xf>
    <xf numFmtId="10" fontId="2" fillId="4" borderId="1" xfId="0" applyNumberFormat="1" applyFont="1" applyFill="1" applyBorder="1" applyAlignment="1">
      <alignment horizontal="center" vertical="center" wrapText="1"/>
    </xf>
    <xf numFmtId="10" fontId="2" fillId="5"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7"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lef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0" borderId="0" xfId="0" applyFont="1" applyAlignment="1">
      <alignment horizontal="left" vertical="top" wrapText="1"/>
    </xf>
    <xf numFmtId="0" fontId="2" fillId="4"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Font="1" applyAlignment="1">
      <alignment vertical="top" wrapText="1"/>
    </xf>
    <xf numFmtId="164" fontId="2" fillId="5" borderId="1" xfId="0" applyNumberFormat="1" applyFont="1" applyFill="1" applyBorder="1" applyAlignment="1">
      <alignment horizontal="center" vertical="center" wrapText="1"/>
    </xf>
    <xf numFmtId="0" fontId="6" fillId="6" borderId="1" xfId="0" applyFont="1" applyFill="1" applyBorder="1" applyAlignment="1">
      <alignment horizontal="left" vertical="top" wrapText="1"/>
    </xf>
    <xf numFmtId="165" fontId="2" fillId="4" borderId="1"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164" fontId="0" fillId="0" borderId="1" xfId="0" applyNumberFormat="1" applyFont="1" applyBorder="1" applyAlignment="1">
      <alignment horizontal="left" vertical="top" wrapText="1"/>
    </xf>
    <xf numFmtId="164" fontId="0" fillId="0" borderId="1" xfId="0" applyNumberFormat="1" applyFont="1" applyBorder="1" applyAlignment="1">
      <alignment horizontal="center" vertical="center" wrapText="1"/>
    </xf>
    <xf numFmtId="166" fontId="2" fillId="5"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1" fontId="2" fillId="4" borderId="1" xfId="0" applyNumberFormat="1" applyFont="1" applyFill="1" applyBorder="1" applyAlignment="1">
      <alignment horizontal="center" vertical="center" wrapText="1"/>
    </xf>
    <xf numFmtId="164" fontId="0" fillId="0" borderId="1" xfId="0" applyNumberFormat="1" applyFont="1" applyBorder="1" applyAlignment="1">
      <alignment horizontal="left" vertical="center" wrapText="1"/>
    </xf>
    <xf numFmtId="167" fontId="2" fillId="4" borderId="1" xfId="0" applyNumberFormat="1" applyFont="1" applyFill="1" applyBorder="1" applyAlignment="1">
      <alignment horizontal="center" vertical="center" wrapText="1"/>
    </xf>
    <xf numFmtId="0" fontId="0" fillId="0" borderId="0" xfId="0" applyFont="1" applyAlignment="1">
      <alignment horizontal="left" wrapText="1"/>
    </xf>
    <xf numFmtId="0" fontId="4" fillId="8" borderId="8" xfId="0" applyFont="1" applyFill="1" applyBorder="1" applyAlignment="1">
      <alignment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xf>
    <xf numFmtId="0" fontId="2" fillId="4" borderId="8" xfId="0" applyFont="1" applyFill="1" applyBorder="1" applyAlignment="1">
      <alignment horizontal="left" vertical="center"/>
    </xf>
    <xf numFmtId="0" fontId="0" fillId="4" borderId="8" xfId="0" applyFont="1" applyFill="1" applyBorder="1" applyAlignment="1"/>
    <xf numFmtId="0" fontId="2" fillId="8" borderId="8" xfId="0" applyFont="1" applyFill="1" applyBorder="1" applyAlignment="1">
      <alignment horizontal="left" vertical="center"/>
    </xf>
    <xf numFmtId="0" fontId="0" fillId="8" borderId="8" xfId="0" applyFont="1" applyFill="1" applyBorder="1" applyAlignment="1"/>
    <xf numFmtId="0" fontId="2" fillId="9" borderId="8" xfId="0" applyFont="1" applyFill="1" applyBorder="1" applyAlignment="1">
      <alignment horizontal="left" vertical="center"/>
    </xf>
    <xf numFmtId="0" fontId="0" fillId="9" borderId="8" xfId="0" applyFont="1" applyFill="1" applyBorder="1" applyAlignment="1"/>
    <xf numFmtId="0" fontId="2" fillId="3" borderId="8" xfId="0" applyFont="1" applyFill="1" applyBorder="1" applyAlignment="1">
      <alignment horizontal="left" vertical="center"/>
    </xf>
    <xf numFmtId="0" fontId="0" fillId="3" borderId="8" xfId="0" applyFont="1" applyFill="1" applyBorder="1" applyAlignment="1"/>
    <xf numFmtId="0" fontId="0" fillId="0" borderId="0" xfId="0" applyFont="1" applyAlignment="1"/>
    <xf numFmtId="164" fontId="2" fillId="0" borderId="5" xfId="0" applyNumberFormat="1" applyFont="1" applyBorder="1" applyAlignment="1">
      <alignment horizontal="center" vertical="center" wrapText="1"/>
    </xf>
    <xf numFmtId="0" fontId="3" fillId="0" borderId="6" xfId="0" applyFont="1" applyBorder="1"/>
    <xf numFmtId="0" fontId="2" fillId="8" borderId="5" xfId="0" applyFont="1" applyFill="1" applyBorder="1" applyAlignment="1">
      <alignment horizontal="center" vertical="center" wrapText="1"/>
    </xf>
    <xf numFmtId="0" fontId="3" fillId="0" borderId="7" xfId="0" applyFont="1" applyBorder="1"/>
    <xf numFmtId="0" fontId="2" fillId="7"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0" borderId="0" xfId="0" applyFont="1" applyAlignment="1">
      <alignment vertical="top" wrapText="1"/>
    </xf>
    <xf numFmtId="0" fontId="0" fillId="0" borderId="0" xfId="0" applyFont="1" applyAlignment="1"/>
    <xf numFmtId="0" fontId="0" fillId="0" borderId="0" xfId="0" applyFont="1" applyAlignment="1">
      <alignment horizontal="left" vertical="center" wrapText="1"/>
    </xf>
    <xf numFmtId="0" fontId="0" fillId="0" borderId="0" xfId="0" applyFont="1" applyAlignment="1">
      <alignment horizontal="left" vertical="top" wrapText="1"/>
    </xf>
    <xf numFmtId="0" fontId="2" fillId="9" borderId="5" xfId="0" applyFont="1" applyFill="1" applyBorder="1" applyAlignment="1">
      <alignment horizontal="center" vertical="center" wrapText="1"/>
    </xf>
    <xf numFmtId="164" fontId="0" fillId="0" borderId="5" xfId="0" applyNumberFormat="1" applyFont="1" applyBorder="1" applyAlignment="1">
      <alignment horizontal="left" vertical="top" wrapText="1"/>
    </xf>
    <xf numFmtId="0" fontId="1"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2" fillId="6" borderId="5" xfId="0" applyFont="1" applyFill="1" applyBorder="1" applyAlignment="1">
      <alignment horizontal="left" vertical="center" wrapText="1"/>
    </xf>
    <xf numFmtId="0" fontId="6" fillId="6" borderId="5"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wrapText="1"/>
    </xf>
    <xf numFmtId="164" fontId="0" fillId="0" borderId="5" xfId="0" applyNumberFormat="1" applyFont="1" applyBorder="1" applyAlignment="1">
      <alignment horizontal="center" vertical="top" wrapText="1"/>
    </xf>
    <xf numFmtId="164" fontId="0" fillId="0" borderId="5" xfId="0" applyNumberFormat="1" applyFont="1" applyBorder="1" applyAlignment="1">
      <alignment horizontal="center" vertical="center" wrapText="1"/>
    </xf>
    <xf numFmtId="164" fontId="0" fillId="0" borderId="5" xfId="0" applyNumberFormat="1" applyFont="1" applyBorder="1" applyAlignment="1">
      <alignment horizontal="left" vertical="center" wrapText="1"/>
    </xf>
    <xf numFmtId="0" fontId="1" fillId="3" borderId="2" xfId="0" applyFont="1" applyFill="1" applyBorder="1" applyAlignment="1">
      <alignment horizontal="center" vertical="center" wrapText="1"/>
    </xf>
    <xf numFmtId="0" fontId="3" fillId="0" borderId="4" xfId="0" applyFont="1" applyBorder="1"/>
    <xf numFmtId="0" fontId="3" fillId="0" borderId="3" xfId="0" applyFont="1" applyBorder="1"/>
    <xf numFmtId="9" fontId="1" fillId="4"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2" fontId="2" fillId="0" borderId="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S1000"/>
  <sheetViews>
    <sheetView tabSelected="1" topLeftCell="F1" workbookViewId="0">
      <selection activeCell="S112" sqref="S112"/>
    </sheetView>
  </sheetViews>
  <sheetFormatPr defaultColWidth="14.42578125" defaultRowHeight="15" customHeight="1"/>
  <cols>
    <col min="1" max="2" width="19" customWidth="1"/>
    <col min="3" max="3" width="12" customWidth="1"/>
    <col min="4" max="4" width="32.7109375" customWidth="1"/>
    <col min="5" max="5" width="12.140625" customWidth="1"/>
    <col min="6" max="6" width="41.140625" customWidth="1"/>
    <col min="7" max="8" width="15" hidden="1" customWidth="1"/>
    <col min="9" max="11" width="15" customWidth="1"/>
    <col min="12" max="17" width="15" hidden="1" customWidth="1"/>
    <col min="18" max="18" width="13.140625" customWidth="1"/>
    <col min="19" max="19" width="21.5703125" customWidth="1"/>
    <col min="20" max="20" width="15" customWidth="1"/>
    <col min="21" max="21" width="16.5703125" customWidth="1"/>
    <col min="22" max="22" width="22.140625" customWidth="1"/>
    <col min="23" max="23" width="108" customWidth="1"/>
    <col min="24" max="24" width="88.42578125" customWidth="1"/>
    <col min="25" max="25" width="24.5703125" customWidth="1"/>
    <col min="26" max="45" width="14.42578125" customWidth="1"/>
  </cols>
  <sheetData>
    <row r="1" spans="1:45" ht="15" customHeight="1">
      <c r="B1" s="1"/>
      <c r="C1" s="1"/>
      <c r="D1" s="2"/>
      <c r="E1" s="1"/>
      <c r="F1" s="2"/>
      <c r="G1" s="87">
        <v>2019</v>
      </c>
      <c r="H1" s="83"/>
      <c r="I1" s="81">
        <v>2020</v>
      </c>
      <c r="J1" s="82"/>
      <c r="K1" s="83"/>
      <c r="L1" s="81">
        <v>2021</v>
      </c>
      <c r="M1" s="83"/>
      <c r="N1" s="81">
        <v>2022</v>
      </c>
      <c r="O1" s="83"/>
      <c r="P1" s="81">
        <v>2023</v>
      </c>
      <c r="Q1" s="83"/>
      <c r="R1" s="1"/>
      <c r="S1" s="1"/>
      <c r="T1" s="1"/>
      <c r="U1" s="1"/>
      <c r="V1" s="1"/>
      <c r="W1" s="3"/>
      <c r="X1" s="4"/>
      <c r="Y1" s="4"/>
      <c r="Z1" s="4"/>
      <c r="AA1" s="4"/>
      <c r="AB1" s="4"/>
      <c r="AC1" s="4"/>
      <c r="AD1" s="4"/>
      <c r="AE1" s="4"/>
      <c r="AF1" s="4"/>
      <c r="AG1" s="4"/>
      <c r="AH1" s="4"/>
      <c r="AI1" s="4"/>
      <c r="AJ1" s="4"/>
      <c r="AK1" s="4"/>
      <c r="AL1" s="4"/>
      <c r="AM1" s="4"/>
      <c r="AN1" s="4"/>
      <c r="AO1" s="4"/>
      <c r="AP1" s="4"/>
      <c r="AQ1" s="4"/>
      <c r="AR1" s="4"/>
      <c r="AS1" s="4"/>
    </row>
    <row r="2" spans="1:45" ht="15" customHeight="1">
      <c r="B2" s="1"/>
      <c r="C2" s="1"/>
      <c r="D2" s="2"/>
      <c r="E2" s="1"/>
      <c r="F2" s="2"/>
      <c r="G2" s="5"/>
      <c r="H2" s="6"/>
      <c r="I2" s="84" t="s">
        <v>0</v>
      </c>
      <c r="J2" s="85" t="s">
        <v>1</v>
      </c>
      <c r="K2" s="83"/>
      <c r="L2" s="7"/>
      <c r="M2" s="8"/>
      <c r="N2" s="7"/>
      <c r="O2" s="8"/>
      <c r="P2" s="7"/>
      <c r="Q2" s="8"/>
      <c r="R2" s="7"/>
      <c r="S2" s="7"/>
      <c r="T2" s="7"/>
      <c r="U2" s="7"/>
      <c r="V2" s="7"/>
      <c r="W2" s="86" t="s">
        <v>2</v>
      </c>
      <c r="X2" s="83"/>
      <c r="Y2" s="4"/>
      <c r="Z2" s="4"/>
      <c r="AA2" s="4"/>
      <c r="AB2" s="4"/>
      <c r="AC2" s="4"/>
      <c r="AD2" s="4"/>
      <c r="AE2" s="4"/>
      <c r="AF2" s="4"/>
      <c r="AG2" s="4"/>
      <c r="AH2" s="4"/>
      <c r="AI2" s="4"/>
      <c r="AJ2" s="4"/>
      <c r="AK2" s="4"/>
      <c r="AL2" s="4"/>
      <c r="AM2" s="4"/>
      <c r="AN2" s="4"/>
      <c r="AO2" s="4"/>
      <c r="AP2" s="4"/>
      <c r="AQ2" s="4"/>
      <c r="AR2" s="4"/>
      <c r="AS2" s="4"/>
    </row>
    <row r="3" spans="1:45" ht="57.75" customHeight="1">
      <c r="A3" s="7" t="s">
        <v>3</v>
      </c>
      <c r="B3" s="7" t="s">
        <v>4</v>
      </c>
      <c r="C3" s="7" t="s">
        <v>5</v>
      </c>
      <c r="D3" s="7" t="s">
        <v>6</v>
      </c>
      <c r="E3" s="7" t="s">
        <v>7</v>
      </c>
      <c r="F3" s="7" t="s">
        <v>8</v>
      </c>
      <c r="G3" s="5" t="s">
        <v>9</v>
      </c>
      <c r="H3" s="5" t="s">
        <v>10</v>
      </c>
      <c r="I3" s="61"/>
      <c r="J3" s="9" t="s">
        <v>11</v>
      </c>
      <c r="K3" s="9" t="s">
        <v>12</v>
      </c>
      <c r="L3" s="7" t="s">
        <v>9</v>
      </c>
      <c r="M3" s="7" t="s">
        <v>10</v>
      </c>
      <c r="N3" s="7" t="s">
        <v>9</v>
      </c>
      <c r="O3" s="7" t="s">
        <v>10</v>
      </c>
      <c r="P3" s="7" t="s">
        <v>9</v>
      </c>
      <c r="Q3" s="7" t="s">
        <v>10</v>
      </c>
      <c r="R3" s="7" t="s">
        <v>13</v>
      </c>
      <c r="S3" s="7" t="s">
        <v>14</v>
      </c>
      <c r="T3" s="7" t="s">
        <v>15</v>
      </c>
      <c r="U3" s="7" t="s">
        <v>16</v>
      </c>
      <c r="V3" s="7" t="s">
        <v>17</v>
      </c>
      <c r="W3" s="7" t="s">
        <v>18</v>
      </c>
      <c r="X3" s="7" t="s">
        <v>19</v>
      </c>
      <c r="Y3" s="7" t="s">
        <v>20</v>
      </c>
      <c r="Z3" s="10"/>
      <c r="AA3" s="10"/>
      <c r="AB3" s="10"/>
      <c r="AC3" s="10"/>
      <c r="AD3" s="10"/>
      <c r="AE3" s="10"/>
      <c r="AF3" s="10"/>
      <c r="AG3" s="10"/>
      <c r="AH3" s="10"/>
      <c r="AI3" s="10"/>
      <c r="AJ3" s="10"/>
      <c r="AK3" s="10"/>
      <c r="AL3" s="10"/>
      <c r="AM3" s="10"/>
      <c r="AN3" s="10"/>
      <c r="AO3" s="10"/>
      <c r="AP3" s="10"/>
      <c r="AQ3" s="10"/>
      <c r="AR3" s="10"/>
      <c r="AS3" s="10"/>
    </row>
    <row r="4" spans="1:45" ht="201" customHeight="1">
      <c r="A4" s="72" t="s">
        <v>21</v>
      </c>
      <c r="B4" s="72" t="s">
        <v>22</v>
      </c>
      <c r="C4" s="11">
        <v>1</v>
      </c>
      <c r="D4" s="12" t="s">
        <v>23</v>
      </c>
      <c r="E4" s="11">
        <v>1</v>
      </c>
      <c r="F4" s="12" t="s">
        <v>24</v>
      </c>
      <c r="G4" s="13">
        <v>0.9</v>
      </c>
      <c r="H4" s="13">
        <v>0.9</v>
      </c>
      <c r="I4" s="14">
        <v>0.92</v>
      </c>
      <c r="J4" s="15">
        <v>0</v>
      </c>
      <c r="K4" s="15">
        <v>0.85</v>
      </c>
      <c r="L4" s="16">
        <v>0.94</v>
      </c>
      <c r="M4" s="16"/>
      <c r="N4" s="16">
        <v>0.96</v>
      </c>
      <c r="O4" s="16"/>
      <c r="P4" s="16">
        <v>0.98</v>
      </c>
      <c r="Q4" s="16"/>
      <c r="R4" s="17" t="s">
        <v>25</v>
      </c>
      <c r="S4" s="18">
        <f>((J4+K4)/I4)*100</f>
        <v>92.391304347826079</v>
      </c>
      <c r="T4" s="18">
        <f>S4</f>
        <v>92.391304347826079</v>
      </c>
      <c r="U4" s="19" t="s">
        <v>26</v>
      </c>
      <c r="V4" s="20" t="s">
        <v>27</v>
      </c>
      <c r="W4" s="21" t="s">
        <v>28</v>
      </c>
      <c r="X4" s="21" t="s">
        <v>29</v>
      </c>
      <c r="Y4" s="4"/>
      <c r="Z4" s="4"/>
      <c r="AA4" s="4"/>
      <c r="AB4" s="4"/>
      <c r="AC4" s="4"/>
      <c r="AD4" s="4"/>
      <c r="AE4" s="4"/>
      <c r="AF4" s="4"/>
      <c r="AG4" s="4"/>
      <c r="AH4" s="4"/>
      <c r="AI4" s="4"/>
      <c r="AJ4" s="4"/>
      <c r="AK4" s="4"/>
      <c r="AL4" s="4"/>
      <c r="AM4" s="4"/>
      <c r="AN4" s="4"/>
      <c r="AO4" s="4"/>
      <c r="AP4" s="4"/>
      <c r="AQ4" s="4"/>
      <c r="AR4" s="4"/>
      <c r="AS4" s="4"/>
    </row>
    <row r="5" spans="1:45" ht="243.75" customHeight="1">
      <c r="A5" s="63"/>
      <c r="B5" s="63"/>
      <c r="C5" s="22">
        <v>2</v>
      </c>
      <c r="D5" s="23" t="s">
        <v>30</v>
      </c>
      <c r="E5" s="11">
        <v>1</v>
      </c>
      <c r="F5" s="12" t="s">
        <v>31</v>
      </c>
      <c r="G5" s="13">
        <v>0.8</v>
      </c>
      <c r="H5" s="13">
        <v>0.68400000000000005</v>
      </c>
      <c r="I5" s="24">
        <v>0.9</v>
      </c>
      <c r="J5" s="15">
        <v>0.75</v>
      </c>
      <c r="K5" s="15">
        <v>0.75</v>
      </c>
      <c r="L5" s="16">
        <v>1</v>
      </c>
      <c r="M5" s="16"/>
      <c r="N5" s="16">
        <v>1</v>
      </c>
      <c r="O5" s="16"/>
      <c r="P5" s="16">
        <v>1</v>
      </c>
      <c r="Q5" s="16"/>
      <c r="R5" s="17" t="s">
        <v>25</v>
      </c>
      <c r="S5" s="18">
        <f>(K5/I5)*100</f>
        <v>83.333333333333329</v>
      </c>
      <c r="T5" s="18">
        <f>AVERAGE(S5)</f>
        <v>83.333333333333329</v>
      </c>
      <c r="U5" s="25" t="s">
        <v>32</v>
      </c>
      <c r="V5" s="20" t="s">
        <v>33</v>
      </c>
      <c r="W5" s="26" t="s">
        <v>34</v>
      </c>
      <c r="X5" s="21" t="s">
        <v>35</v>
      </c>
      <c r="Y5" s="4"/>
      <c r="Z5" s="4"/>
      <c r="AA5" s="4"/>
      <c r="AB5" s="4"/>
      <c r="AC5" s="4"/>
      <c r="AD5" s="4"/>
      <c r="AE5" s="4"/>
      <c r="AF5" s="4"/>
      <c r="AG5" s="4"/>
      <c r="AH5" s="4"/>
      <c r="AI5" s="4"/>
      <c r="AJ5" s="4"/>
      <c r="AK5" s="4"/>
      <c r="AL5" s="4"/>
      <c r="AM5" s="4"/>
      <c r="AN5" s="4"/>
      <c r="AO5" s="4"/>
      <c r="AP5" s="4"/>
      <c r="AQ5" s="4"/>
      <c r="AR5" s="4"/>
      <c r="AS5" s="4"/>
    </row>
    <row r="6" spans="1:45" ht="78.75" customHeight="1">
      <c r="A6" s="63"/>
      <c r="B6" s="63"/>
      <c r="C6" s="65">
        <v>3</v>
      </c>
      <c r="D6" s="74" t="s">
        <v>36</v>
      </c>
      <c r="E6" s="11">
        <v>1</v>
      </c>
      <c r="F6" s="12" t="s">
        <v>37</v>
      </c>
      <c r="G6" s="6">
        <v>1.1000000000000001</v>
      </c>
      <c r="H6" s="6">
        <v>1</v>
      </c>
      <c r="I6" s="27">
        <v>1.1000000000000001</v>
      </c>
      <c r="J6" s="28">
        <v>0</v>
      </c>
      <c r="K6" s="29">
        <v>1.02</v>
      </c>
      <c r="L6" s="17">
        <v>1.1000000000000001</v>
      </c>
      <c r="M6" s="17"/>
      <c r="N6" s="17">
        <v>1.1000000000000001</v>
      </c>
      <c r="O6" s="17"/>
      <c r="P6" s="17">
        <v>1.1000000000000001</v>
      </c>
      <c r="Q6" s="17"/>
      <c r="R6" s="17" t="s">
        <v>25</v>
      </c>
      <c r="S6" s="18">
        <f t="shared" ref="S6:S10" si="0">((J6+K6)/I6)*100</f>
        <v>92.72727272727272</v>
      </c>
      <c r="T6" s="60">
        <f>AVERAGE(S6:S8)</f>
        <v>63.333333333333336</v>
      </c>
      <c r="U6" s="62" t="s">
        <v>32</v>
      </c>
      <c r="V6" s="20" t="s">
        <v>38</v>
      </c>
      <c r="W6" s="69" t="s">
        <v>39</v>
      </c>
      <c r="X6" s="26" t="s">
        <v>40</v>
      </c>
      <c r="Y6" s="4"/>
      <c r="Z6" s="4"/>
      <c r="AA6" s="4"/>
      <c r="AB6" s="4"/>
      <c r="AC6" s="4"/>
      <c r="AD6" s="4"/>
      <c r="AE6" s="4"/>
      <c r="AF6" s="4"/>
      <c r="AG6" s="4"/>
      <c r="AH6" s="4"/>
      <c r="AI6" s="4"/>
      <c r="AJ6" s="4"/>
      <c r="AK6" s="4"/>
      <c r="AL6" s="4"/>
      <c r="AM6" s="4"/>
      <c r="AN6" s="4"/>
      <c r="AO6" s="4"/>
      <c r="AP6" s="4"/>
      <c r="AQ6" s="4"/>
      <c r="AR6" s="4"/>
      <c r="AS6" s="4"/>
    </row>
    <row r="7" spans="1:45" ht="55.5" customHeight="1">
      <c r="A7" s="63"/>
      <c r="B7" s="63"/>
      <c r="C7" s="63"/>
      <c r="D7" s="63"/>
      <c r="E7" s="11">
        <v>2</v>
      </c>
      <c r="F7" s="12" t="s">
        <v>41</v>
      </c>
      <c r="G7" s="6">
        <v>1.1000000000000001</v>
      </c>
      <c r="H7" s="6">
        <v>1.1100000000000001</v>
      </c>
      <c r="I7" s="27">
        <v>1.1000000000000001</v>
      </c>
      <c r="J7" s="28">
        <v>0</v>
      </c>
      <c r="K7" s="28">
        <v>0</v>
      </c>
      <c r="L7" s="17">
        <v>1.1000000000000001</v>
      </c>
      <c r="M7" s="17"/>
      <c r="N7" s="17">
        <v>1.1000000000000001</v>
      </c>
      <c r="O7" s="17"/>
      <c r="P7" s="17">
        <v>1.1000000000000001</v>
      </c>
      <c r="Q7" s="17"/>
      <c r="R7" s="17" t="s">
        <v>25</v>
      </c>
      <c r="S7" s="18">
        <f t="shared" si="0"/>
        <v>0</v>
      </c>
      <c r="T7" s="63"/>
      <c r="U7" s="63"/>
      <c r="V7" s="20" t="s">
        <v>38</v>
      </c>
      <c r="W7" s="67"/>
      <c r="X7" s="26" t="s">
        <v>42</v>
      </c>
      <c r="Y7" s="4"/>
      <c r="Z7" s="4"/>
      <c r="AA7" s="4"/>
      <c r="AB7" s="4"/>
      <c r="AC7" s="4"/>
      <c r="AD7" s="4"/>
      <c r="AE7" s="4"/>
      <c r="AF7" s="4"/>
      <c r="AG7" s="4"/>
      <c r="AH7" s="4"/>
      <c r="AI7" s="4"/>
      <c r="AJ7" s="4"/>
      <c r="AK7" s="4"/>
      <c r="AL7" s="4"/>
      <c r="AM7" s="4"/>
      <c r="AN7" s="4"/>
      <c r="AO7" s="4"/>
      <c r="AP7" s="4"/>
      <c r="AQ7" s="4"/>
      <c r="AR7" s="4"/>
      <c r="AS7" s="4"/>
    </row>
    <row r="8" spans="1:45" ht="69" customHeight="1">
      <c r="A8" s="63"/>
      <c r="B8" s="63"/>
      <c r="C8" s="61"/>
      <c r="D8" s="61"/>
      <c r="E8" s="11">
        <v>3</v>
      </c>
      <c r="F8" s="12" t="s">
        <v>43</v>
      </c>
      <c r="G8" s="6">
        <v>1.1000000000000001</v>
      </c>
      <c r="H8" s="6">
        <v>0.85</v>
      </c>
      <c r="I8" s="27">
        <v>1.1000000000000001</v>
      </c>
      <c r="J8" s="28">
        <v>0</v>
      </c>
      <c r="K8" s="29">
        <v>1.07</v>
      </c>
      <c r="L8" s="17">
        <v>1.1000000000000001</v>
      </c>
      <c r="M8" s="17"/>
      <c r="N8" s="17">
        <v>1.1000000000000001</v>
      </c>
      <c r="O8" s="17"/>
      <c r="P8" s="17">
        <v>1.1000000000000001</v>
      </c>
      <c r="Q8" s="17"/>
      <c r="R8" s="17" t="s">
        <v>25</v>
      </c>
      <c r="S8" s="18">
        <f t="shared" si="0"/>
        <v>97.272727272727266</v>
      </c>
      <c r="T8" s="61"/>
      <c r="U8" s="61"/>
      <c r="V8" s="20" t="s">
        <v>38</v>
      </c>
      <c r="W8" s="67"/>
      <c r="X8" s="26" t="s">
        <v>44</v>
      </c>
      <c r="Y8" s="4"/>
      <c r="Z8" s="4"/>
      <c r="AA8" s="4"/>
      <c r="AB8" s="4"/>
      <c r="AC8" s="4"/>
      <c r="AD8" s="4"/>
      <c r="AE8" s="4"/>
      <c r="AF8" s="4"/>
      <c r="AG8" s="4"/>
      <c r="AH8" s="4"/>
      <c r="AI8" s="4"/>
      <c r="AJ8" s="4"/>
      <c r="AK8" s="4"/>
      <c r="AL8" s="4"/>
      <c r="AM8" s="4"/>
      <c r="AN8" s="4"/>
      <c r="AO8" s="4"/>
      <c r="AP8" s="4"/>
      <c r="AQ8" s="4"/>
      <c r="AR8" s="4"/>
      <c r="AS8" s="4"/>
    </row>
    <row r="9" spans="1:45" ht="40.5" customHeight="1">
      <c r="A9" s="63"/>
      <c r="B9" s="63"/>
      <c r="C9" s="65">
        <v>4</v>
      </c>
      <c r="D9" s="74" t="s">
        <v>45</v>
      </c>
      <c r="E9" s="11">
        <v>1</v>
      </c>
      <c r="F9" s="12" t="s">
        <v>46</v>
      </c>
      <c r="G9" s="6">
        <v>75000</v>
      </c>
      <c r="H9" s="6">
        <v>66217</v>
      </c>
      <c r="I9" s="27">
        <v>77000</v>
      </c>
      <c r="J9" s="28">
        <v>3512</v>
      </c>
      <c r="K9" s="28">
        <v>15</v>
      </c>
      <c r="L9" s="17">
        <v>79000</v>
      </c>
      <c r="M9" s="17"/>
      <c r="N9" s="17">
        <v>81000</v>
      </c>
      <c r="O9" s="17"/>
      <c r="P9" s="17" t="s">
        <v>47</v>
      </c>
      <c r="Q9" s="17"/>
      <c r="R9" s="17" t="s">
        <v>25</v>
      </c>
      <c r="S9" s="18">
        <f t="shared" si="0"/>
        <v>4.5805194805194809</v>
      </c>
      <c r="T9" s="60">
        <f>AVERAGE(S9:S10,S12)</f>
        <v>1.5268398268398269</v>
      </c>
      <c r="U9" s="70" t="s">
        <v>48</v>
      </c>
      <c r="V9" s="20" t="s">
        <v>49</v>
      </c>
      <c r="W9" s="69"/>
      <c r="X9" s="26" t="s">
        <v>50</v>
      </c>
      <c r="Y9" s="4"/>
      <c r="Z9" s="4"/>
      <c r="AA9" s="4"/>
      <c r="AB9" s="4"/>
      <c r="AC9" s="4"/>
      <c r="AD9" s="4"/>
      <c r="AE9" s="4"/>
      <c r="AF9" s="4"/>
      <c r="AG9" s="4"/>
      <c r="AH9" s="4"/>
      <c r="AI9" s="4"/>
      <c r="AJ9" s="4"/>
      <c r="AK9" s="4"/>
      <c r="AL9" s="4"/>
      <c r="AM9" s="4"/>
      <c r="AN9" s="4"/>
      <c r="AO9" s="4"/>
      <c r="AP9" s="4"/>
      <c r="AQ9" s="4"/>
      <c r="AR9" s="4"/>
      <c r="AS9" s="4"/>
    </row>
    <row r="10" spans="1:45" ht="13.5" customHeight="1">
      <c r="A10" s="63"/>
      <c r="B10" s="63"/>
      <c r="C10" s="63"/>
      <c r="D10" s="63"/>
      <c r="E10" s="11">
        <v>2</v>
      </c>
      <c r="F10" s="12" t="s">
        <v>51</v>
      </c>
      <c r="G10" s="6" t="s">
        <v>52</v>
      </c>
      <c r="H10" s="6" t="s">
        <v>52</v>
      </c>
      <c r="I10" s="27">
        <v>1</v>
      </c>
      <c r="J10" s="28">
        <v>0</v>
      </c>
      <c r="K10" s="28">
        <v>0</v>
      </c>
      <c r="L10" s="17" t="s">
        <v>52</v>
      </c>
      <c r="M10" s="17"/>
      <c r="N10" s="17" t="s">
        <v>52</v>
      </c>
      <c r="O10" s="17"/>
      <c r="P10" s="17" t="s">
        <v>52</v>
      </c>
      <c r="Q10" s="17"/>
      <c r="R10" s="17" t="s">
        <v>53</v>
      </c>
      <c r="S10" s="18">
        <f t="shared" si="0"/>
        <v>0</v>
      </c>
      <c r="T10" s="63"/>
      <c r="U10" s="63"/>
      <c r="V10" s="20" t="s">
        <v>49</v>
      </c>
      <c r="W10" s="67"/>
      <c r="X10" s="26" t="s">
        <v>54</v>
      </c>
      <c r="Y10" s="4"/>
      <c r="Z10" s="4"/>
      <c r="AA10" s="4"/>
      <c r="AB10" s="4"/>
      <c r="AC10" s="4"/>
      <c r="AD10" s="4"/>
      <c r="AE10" s="4"/>
      <c r="AF10" s="4"/>
      <c r="AG10" s="4"/>
      <c r="AH10" s="4"/>
      <c r="AI10" s="4"/>
      <c r="AJ10" s="4"/>
      <c r="AK10" s="4"/>
      <c r="AL10" s="4"/>
      <c r="AM10" s="4"/>
      <c r="AN10" s="4"/>
      <c r="AO10" s="4"/>
      <c r="AP10" s="4"/>
      <c r="AQ10" s="4"/>
      <c r="AR10" s="4"/>
      <c r="AS10" s="4"/>
    </row>
    <row r="11" spans="1:45" ht="13.5" customHeight="1">
      <c r="A11" s="63"/>
      <c r="B11" s="63"/>
      <c r="C11" s="63"/>
      <c r="D11" s="63"/>
      <c r="E11" s="11">
        <v>3</v>
      </c>
      <c r="F11" s="12" t="s">
        <v>55</v>
      </c>
      <c r="G11" s="6">
        <v>10</v>
      </c>
      <c r="H11" s="6">
        <v>10</v>
      </c>
      <c r="I11" s="27" t="s">
        <v>56</v>
      </c>
      <c r="J11" s="28" t="s">
        <v>57</v>
      </c>
      <c r="K11" s="28" t="s">
        <v>52</v>
      </c>
      <c r="L11" s="17" t="s">
        <v>52</v>
      </c>
      <c r="M11" s="17"/>
      <c r="N11" s="17" t="s">
        <v>52</v>
      </c>
      <c r="O11" s="17"/>
      <c r="P11" s="17" t="s">
        <v>52</v>
      </c>
      <c r="Q11" s="17"/>
      <c r="R11" s="17" t="s">
        <v>25</v>
      </c>
      <c r="S11" s="18" t="s">
        <v>52</v>
      </c>
      <c r="T11" s="63"/>
      <c r="U11" s="63"/>
      <c r="V11" s="20" t="s">
        <v>49</v>
      </c>
      <c r="W11" s="67"/>
      <c r="X11" s="4"/>
      <c r="Y11" s="4"/>
      <c r="Z11" s="4"/>
      <c r="AA11" s="4"/>
      <c r="AB11" s="4"/>
      <c r="AC11" s="4"/>
      <c r="AD11" s="4"/>
      <c r="AE11" s="4"/>
      <c r="AF11" s="4"/>
      <c r="AG11" s="4"/>
      <c r="AH11" s="4"/>
      <c r="AI11" s="4"/>
      <c r="AJ11" s="4"/>
      <c r="AK11" s="4"/>
      <c r="AL11" s="4"/>
      <c r="AM11" s="4"/>
      <c r="AN11" s="4"/>
      <c r="AO11" s="4"/>
      <c r="AP11" s="4"/>
      <c r="AQ11" s="4"/>
      <c r="AR11" s="4"/>
      <c r="AS11" s="4"/>
    </row>
    <row r="12" spans="1:45" ht="13.5" customHeight="1">
      <c r="A12" s="63"/>
      <c r="B12" s="63"/>
      <c r="C12" s="61"/>
      <c r="D12" s="61"/>
      <c r="E12" s="11">
        <v>4</v>
      </c>
      <c r="F12" s="12" t="s">
        <v>58</v>
      </c>
      <c r="G12" s="6">
        <v>500</v>
      </c>
      <c r="H12" s="6">
        <v>500</v>
      </c>
      <c r="I12" s="27">
        <v>1000</v>
      </c>
      <c r="J12" s="28">
        <v>0</v>
      </c>
      <c r="K12" s="28">
        <v>0</v>
      </c>
      <c r="L12" s="17">
        <v>1500</v>
      </c>
      <c r="M12" s="17"/>
      <c r="N12" s="17">
        <v>2000</v>
      </c>
      <c r="O12" s="17"/>
      <c r="P12" s="17">
        <v>4000</v>
      </c>
      <c r="Q12" s="17"/>
      <c r="R12" s="17" t="s">
        <v>25</v>
      </c>
      <c r="S12" s="18">
        <f t="shared" ref="S12:S23" si="1">((J12+K12)/I12)*100</f>
        <v>0</v>
      </c>
      <c r="T12" s="61"/>
      <c r="U12" s="61"/>
      <c r="V12" s="20" t="s">
        <v>49</v>
      </c>
      <c r="W12" s="67"/>
      <c r="X12" s="4" t="s">
        <v>59</v>
      </c>
      <c r="Y12" s="4"/>
      <c r="Z12" s="4"/>
      <c r="AA12" s="4"/>
      <c r="AB12" s="4"/>
      <c r="AC12" s="4"/>
      <c r="AD12" s="4"/>
      <c r="AE12" s="4"/>
      <c r="AF12" s="4"/>
      <c r="AG12" s="4"/>
      <c r="AH12" s="4"/>
      <c r="AI12" s="4"/>
      <c r="AJ12" s="4"/>
      <c r="AK12" s="4"/>
      <c r="AL12" s="4"/>
      <c r="AM12" s="4"/>
      <c r="AN12" s="4"/>
      <c r="AO12" s="4"/>
      <c r="AP12" s="4"/>
      <c r="AQ12" s="4"/>
      <c r="AR12" s="4"/>
      <c r="AS12" s="4"/>
    </row>
    <row r="13" spans="1:45" ht="54.75" customHeight="1">
      <c r="A13" s="63"/>
      <c r="B13" s="63"/>
      <c r="C13" s="65">
        <v>5</v>
      </c>
      <c r="D13" s="74" t="s">
        <v>60</v>
      </c>
      <c r="E13" s="11">
        <v>1</v>
      </c>
      <c r="F13" s="12" t="s">
        <v>61</v>
      </c>
      <c r="G13" s="13">
        <v>0.05</v>
      </c>
      <c r="H13" s="13">
        <v>0.6</v>
      </c>
      <c r="I13" s="24">
        <v>0.1</v>
      </c>
      <c r="J13" s="15">
        <v>0</v>
      </c>
      <c r="K13" s="15">
        <v>0.94199999999999995</v>
      </c>
      <c r="L13" s="16">
        <v>0.15</v>
      </c>
      <c r="M13" s="17"/>
      <c r="N13" s="16">
        <v>0.2</v>
      </c>
      <c r="O13" s="17"/>
      <c r="P13" s="16">
        <v>0.25</v>
      </c>
      <c r="Q13" s="17"/>
      <c r="R13" s="17" t="s">
        <v>25</v>
      </c>
      <c r="S13" s="18">
        <f t="shared" si="1"/>
        <v>941.99999999999977</v>
      </c>
      <c r="T13" s="60">
        <f>AVERAGE(S13:S16)</f>
        <v>396.13999999999993</v>
      </c>
      <c r="U13" s="64" t="s">
        <v>26</v>
      </c>
      <c r="V13" s="20" t="s">
        <v>33</v>
      </c>
      <c r="W13" s="69" t="s">
        <v>62</v>
      </c>
      <c r="X13" s="4"/>
      <c r="Y13" s="4"/>
      <c r="Z13" s="4"/>
      <c r="AA13" s="4"/>
      <c r="AB13" s="4"/>
      <c r="AC13" s="4"/>
      <c r="AD13" s="4"/>
      <c r="AE13" s="4"/>
      <c r="AF13" s="4"/>
      <c r="AG13" s="4"/>
      <c r="AH13" s="4"/>
      <c r="AI13" s="4"/>
      <c r="AJ13" s="4"/>
      <c r="AK13" s="4"/>
      <c r="AL13" s="4"/>
      <c r="AM13" s="4"/>
      <c r="AN13" s="4"/>
      <c r="AO13" s="4"/>
      <c r="AP13" s="4"/>
      <c r="AQ13" s="4"/>
      <c r="AR13" s="4"/>
      <c r="AS13" s="4"/>
    </row>
    <row r="14" spans="1:45" ht="63.75" customHeight="1">
      <c r="A14" s="63"/>
      <c r="B14" s="63"/>
      <c r="C14" s="63"/>
      <c r="D14" s="63"/>
      <c r="E14" s="11">
        <v>2</v>
      </c>
      <c r="F14" s="12" t="s">
        <v>63</v>
      </c>
      <c r="G14" s="13">
        <v>0.2</v>
      </c>
      <c r="H14" s="13">
        <v>0.43080000000000002</v>
      </c>
      <c r="I14" s="24">
        <v>0.25</v>
      </c>
      <c r="J14" s="15">
        <v>0</v>
      </c>
      <c r="K14" s="15">
        <v>0.43480000000000002</v>
      </c>
      <c r="L14" s="16">
        <v>0.3</v>
      </c>
      <c r="M14" s="17"/>
      <c r="N14" s="16">
        <v>0.35</v>
      </c>
      <c r="O14" s="17"/>
      <c r="P14" s="16">
        <v>0.4</v>
      </c>
      <c r="Q14" s="17"/>
      <c r="R14" s="17" t="s">
        <v>25</v>
      </c>
      <c r="S14" s="18">
        <f t="shared" si="1"/>
        <v>173.92000000000002</v>
      </c>
      <c r="T14" s="63"/>
      <c r="U14" s="63"/>
      <c r="V14" s="20" t="s">
        <v>33</v>
      </c>
      <c r="W14" s="67"/>
      <c r="X14" s="4"/>
      <c r="Y14" s="4"/>
      <c r="Z14" s="4"/>
      <c r="AA14" s="4"/>
      <c r="AB14" s="4"/>
      <c r="AC14" s="4"/>
      <c r="AD14" s="4"/>
      <c r="AE14" s="4"/>
      <c r="AF14" s="4"/>
      <c r="AG14" s="4"/>
      <c r="AH14" s="4"/>
      <c r="AI14" s="4"/>
      <c r="AJ14" s="4"/>
      <c r="AK14" s="4"/>
      <c r="AL14" s="4"/>
      <c r="AM14" s="4"/>
      <c r="AN14" s="4"/>
      <c r="AO14" s="4"/>
      <c r="AP14" s="4"/>
      <c r="AQ14" s="4"/>
      <c r="AR14" s="4"/>
      <c r="AS14" s="4"/>
    </row>
    <row r="15" spans="1:45" ht="101.25" customHeight="1">
      <c r="A15" s="63"/>
      <c r="B15" s="63"/>
      <c r="C15" s="63"/>
      <c r="D15" s="63"/>
      <c r="E15" s="11">
        <v>3</v>
      </c>
      <c r="F15" s="12" t="s">
        <v>64</v>
      </c>
      <c r="G15" s="13">
        <v>0.45</v>
      </c>
      <c r="H15" s="13">
        <v>0.16919999999999999</v>
      </c>
      <c r="I15" s="24">
        <v>0.5</v>
      </c>
      <c r="J15" s="15">
        <v>0</v>
      </c>
      <c r="K15" s="15">
        <v>0.16919999999999999</v>
      </c>
      <c r="L15" s="16">
        <v>0.55000000000000004</v>
      </c>
      <c r="M15" s="17"/>
      <c r="N15" s="16">
        <v>0.6</v>
      </c>
      <c r="O15" s="17"/>
      <c r="P15" s="16">
        <v>0.65</v>
      </c>
      <c r="Q15" s="17"/>
      <c r="R15" s="17" t="s">
        <v>25</v>
      </c>
      <c r="S15" s="18">
        <f t="shared" si="1"/>
        <v>33.839999999999996</v>
      </c>
      <c r="T15" s="63"/>
      <c r="U15" s="63"/>
      <c r="V15" s="20" t="s">
        <v>33</v>
      </c>
      <c r="W15" s="67"/>
      <c r="X15" s="26" t="s">
        <v>65</v>
      </c>
      <c r="Y15" s="4"/>
      <c r="Z15" s="4"/>
      <c r="AA15" s="4"/>
      <c r="AB15" s="4"/>
      <c r="AC15" s="4"/>
      <c r="AD15" s="4"/>
      <c r="AE15" s="4"/>
      <c r="AF15" s="4"/>
      <c r="AG15" s="4"/>
      <c r="AH15" s="4"/>
      <c r="AI15" s="4"/>
      <c r="AJ15" s="4"/>
      <c r="AK15" s="4"/>
      <c r="AL15" s="4"/>
      <c r="AM15" s="4"/>
      <c r="AN15" s="4"/>
      <c r="AO15" s="4"/>
      <c r="AP15" s="4"/>
      <c r="AQ15" s="4"/>
      <c r="AR15" s="4"/>
      <c r="AS15" s="4"/>
    </row>
    <row r="16" spans="1:45" ht="13.5" customHeight="1">
      <c r="A16" s="63"/>
      <c r="B16" s="63"/>
      <c r="C16" s="61"/>
      <c r="D16" s="61"/>
      <c r="E16" s="11">
        <v>4</v>
      </c>
      <c r="F16" s="12" t="s">
        <v>66</v>
      </c>
      <c r="G16" s="13">
        <v>0.05</v>
      </c>
      <c r="H16" s="13">
        <v>0.3538</v>
      </c>
      <c r="I16" s="24">
        <v>0.1</v>
      </c>
      <c r="J16" s="15">
        <v>0</v>
      </c>
      <c r="K16" s="15">
        <v>0.43480000000000002</v>
      </c>
      <c r="L16" s="16">
        <v>0.15</v>
      </c>
      <c r="M16" s="17"/>
      <c r="N16" s="16">
        <v>0.2</v>
      </c>
      <c r="O16" s="17"/>
      <c r="P16" s="16">
        <v>0.25</v>
      </c>
      <c r="Q16" s="17"/>
      <c r="R16" s="17" t="s">
        <v>25</v>
      </c>
      <c r="S16" s="18">
        <f t="shared" si="1"/>
        <v>434.8</v>
      </c>
      <c r="T16" s="61"/>
      <c r="U16" s="61"/>
      <c r="V16" s="20" t="s">
        <v>67</v>
      </c>
      <c r="W16" s="67"/>
      <c r="X16" s="4"/>
      <c r="Y16" s="4"/>
      <c r="Z16" s="4"/>
      <c r="AA16" s="4"/>
      <c r="AB16" s="4"/>
      <c r="AC16" s="4"/>
      <c r="AD16" s="4"/>
      <c r="AE16" s="4"/>
      <c r="AF16" s="4"/>
      <c r="AG16" s="4"/>
      <c r="AH16" s="4"/>
      <c r="AI16" s="4"/>
      <c r="AJ16" s="4"/>
      <c r="AK16" s="4"/>
      <c r="AL16" s="4"/>
      <c r="AM16" s="4"/>
      <c r="AN16" s="4"/>
      <c r="AO16" s="4"/>
      <c r="AP16" s="4"/>
      <c r="AQ16" s="4"/>
      <c r="AR16" s="4"/>
      <c r="AS16" s="4"/>
    </row>
    <row r="17" spans="1:45" ht="13.5" customHeight="1">
      <c r="A17" s="63"/>
      <c r="B17" s="63"/>
      <c r="C17" s="11">
        <v>6</v>
      </c>
      <c r="D17" s="12" t="s">
        <v>68</v>
      </c>
      <c r="E17" s="11">
        <v>1</v>
      </c>
      <c r="F17" s="12" t="s">
        <v>69</v>
      </c>
      <c r="G17" s="6" t="s">
        <v>52</v>
      </c>
      <c r="H17" s="6" t="s">
        <v>52</v>
      </c>
      <c r="I17" s="27">
        <v>1</v>
      </c>
      <c r="J17" s="28">
        <v>0</v>
      </c>
      <c r="K17" s="28">
        <v>2</v>
      </c>
      <c r="L17" s="17">
        <v>1</v>
      </c>
      <c r="M17" s="17"/>
      <c r="N17" s="17">
        <v>1</v>
      </c>
      <c r="O17" s="17"/>
      <c r="P17" s="17">
        <v>1</v>
      </c>
      <c r="Q17" s="17"/>
      <c r="R17" s="17" t="s">
        <v>53</v>
      </c>
      <c r="S17" s="18">
        <f t="shared" si="1"/>
        <v>200</v>
      </c>
      <c r="T17" s="18">
        <f>S17</f>
        <v>200</v>
      </c>
      <c r="U17" s="19" t="s">
        <v>26</v>
      </c>
      <c r="V17" s="20" t="s">
        <v>70</v>
      </c>
      <c r="W17" s="26"/>
      <c r="X17" s="26" t="s">
        <v>71</v>
      </c>
      <c r="Y17" s="4"/>
      <c r="Z17" s="4"/>
      <c r="AA17" s="4"/>
      <c r="AB17" s="4"/>
      <c r="AC17" s="4"/>
      <c r="AD17" s="4"/>
      <c r="AE17" s="4"/>
      <c r="AF17" s="4"/>
      <c r="AG17" s="4"/>
      <c r="AH17" s="4"/>
      <c r="AI17" s="4"/>
      <c r="AJ17" s="4"/>
      <c r="AK17" s="4"/>
      <c r="AL17" s="4"/>
      <c r="AM17" s="4"/>
      <c r="AN17" s="4"/>
      <c r="AO17" s="4"/>
      <c r="AP17" s="4"/>
      <c r="AQ17" s="4"/>
      <c r="AR17" s="4"/>
      <c r="AS17" s="4"/>
    </row>
    <row r="18" spans="1:45" ht="75" customHeight="1">
      <c r="A18" s="63"/>
      <c r="B18" s="63"/>
      <c r="C18" s="65">
        <v>7</v>
      </c>
      <c r="D18" s="74" t="s">
        <v>72</v>
      </c>
      <c r="E18" s="11">
        <v>1</v>
      </c>
      <c r="F18" s="12" t="s">
        <v>73</v>
      </c>
      <c r="G18" s="6">
        <v>200</v>
      </c>
      <c r="H18" s="6">
        <v>5</v>
      </c>
      <c r="I18" s="27">
        <v>250</v>
      </c>
      <c r="J18" s="28">
        <v>100</v>
      </c>
      <c r="K18" s="28">
        <v>115</v>
      </c>
      <c r="L18" s="17">
        <v>300</v>
      </c>
      <c r="M18" s="17"/>
      <c r="N18" s="17">
        <v>350</v>
      </c>
      <c r="O18" s="17"/>
      <c r="P18" s="17">
        <v>400</v>
      </c>
      <c r="Q18" s="17"/>
      <c r="R18" s="17" t="s">
        <v>25</v>
      </c>
      <c r="S18" s="18">
        <f t="shared" si="1"/>
        <v>86</v>
      </c>
      <c r="T18" s="60">
        <f>AVERAGE(S18:S19)</f>
        <v>308.07936507936506</v>
      </c>
      <c r="U18" s="62" t="s">
        <v>32</v>
      </c>
      <c r="V18" s="20" t="s">
        <v>70</v>
      </c>
      <c r="W18" s="69" t="s">
        <v>74</v>
      </c>
      <c r="X18" s="26" t="s">
        <v>75</v>
      </c>
      <c r="Y18" s="4"/>
      <c r="Z18" s="4"/>
      <c r="AA18" s="4"/>
      <c r="AB18" s="4"/>
      <c r="AC18" s="4"/>
      <c r="AD18" s="4"/>
      <c r="AE18" s="4"/>
      <c r="AF18" s="4"/>
      <c r="AG18" s="4"/>
      <c r="AH18" s="4"/>
      <c r="AI18" s="4"/>
      <c r="AJ18" s="4"/>
      <c r="AK18" s="4"/>
      <c r="AL18" s="4"/>
      <c r="AM18" s="4"/>
      <c r="AN18" s="4"/>
      <c r="AO18" s="4"/>
      <c r="AP18" s="4"/>
      <c r="AQ18" s="4"/>
      <c r="AR18" s="4"/>
      <c r="AS18" s="4"/>
    </row>
    <row r="19" spans="1:45" ht="120" customHeight="1">
      <c r="A19" s="63"/>
      <c r="B19" s="63"/>
      <c r="C19" s="61"/>
      <c r="D19" s="61"/>
      <c r="E19" s="11">
        <v>2</v>
      </c>
      <c r="F19" s="12" t="s">
        <v>76</v>
      </c>
      <c r="G19" s="6">
        <v>61</v>
      </c>
      <c r="H19" s="6">
        <v>50</v>
      </c>
      <c r="I19" s="27">
        <v>63</v>
      </c>
      <c r="J19" s="28">
        <v>0</v>
      </c>
      <c r="K19" s="28">
        <v>334</v>
      </c>
      <c r="L19" s="17">
        <v>65</v>
      </c>
      <c r="M19" s="17"/>
      <c r="N19" s="17">
        <v>67</v>
      </c>
      <c r="O19" s="17"/>
      <c r="P19" s="17">
        <v>69</v>
      </c>
      <c r="Q19" s="17"/>
      <c r="R19" s="17" t="s">
        <v>25</v>
      </c>
      <c r="S19" s="18">
        <f t="shared" si="1"/>
        <v>530.15873015873012</v>
      </c>
      <c r="T19" s="61"/>
      <c r="U19" s="61"/>
      <c r="V19" s="20" t="s">
        <v>70</v>
      </c>
      <c r="W19" s="67"/>
      <c r="X19" s="4"/>
      <c r="Y19" s="4"/>
      <c r="Z19" s="4"/>
      <c r="AA19" s="4"/>
      <c r="AB19" s="4"/>
      <c r="AC19" s="4"/>
      <c r="AD19" s="4"/>
      <c r="AE19" s="4"/>
      <c r="AF19" s="4"/>
      <c r="AG19" s="4"/>
      <c r="AH19" s="4"/>
      <c r="AI19" s="4"/>
      <c r="AJ19" s="4"/>
      <c r="AK19" s="4"/>
      <c r="AL19" s="4"/>
      <c r="AM19" s="4"/>
      <c r="AN19" s="4"/>
      <c r="AO19" s="4"/>
      <c r="AP19" s="4"/>
      <c r="AQ19" s="4"/>
      <c r="AR19" s="4"/>
      <c r="AS19" s="4"/>
    </row>
    <row r="20" spans="1:45" ht="145.5" customHeight="1">
      <c r="A20" s="63"/>
      <c r="B20" s="63"/>
      <c r="C20" s="11">
        <v>8</v>
      </c>
      <c r="D20" s="12" t="s">
        <v>77</v>
      </c>
      <c r="E20" s="11">
        <v>1</v>
      </c>
      <c r="F20" s="12" t="s">
        <v>78</v>
      </c>
      <c r="G20" s="6">
        <v>61</v>
      </c>
      <c r="H20" s="6">
        <v>63</v>
      </c>
      <c r="I20" s="27">
        <v>63</v>
      </c>
      <c r="J20" s="28">
        <v>0</v>
      </c>
      <c r="K20" s="28">
        <v>66</v>
      </c>
      <c r="L20" s="17">
        <v>65</v>
      </c>
      <c r="M20" s="17"/>
      <c r="N20" s="17">
        <v>67</v>
      </c>
      <c r="O20" s="17"/>
      <c r="P20" s="17">
        <v>69</v>
      </c>
      <c r="Q20" s="17"/>
      <c r="R20" s="17" t="s">
        <v>25</v>
      </c>
      <c r="S20" s="18">
        <f t="shared" si="1"/>
        <v>104.76190476190477</v>
      </c>
      <c r="T20" s="18">
        <f t="shared" ref="T20:T21" si="2">S20</f>
        <v>104.76190476190477</v>
      </c>
      <c r="U20" s="19" t="s">
        <v>26</v>
      </c>
      <c r="V20" s="20" t="s">
        <v>70</v>
      </c>
      <c r="W20" s="26" t="s">
        <v>79</v>
      </c>
      <c r="X20" s="4"/>
      <c r="Y20" s="4"/>
      <c r="Z20" s="4"/>
      <c r="AA20" s="4"/>
      <c r="AB20" s="4"/>
      <c r="AC20" s="4"/>
      <c r="AD20" s="4"/>
      <c r="AE20" s="4"/>
      <c r="AF20" s="4"/>
      <c r="AG20" s="4"/>
      <c r="AH20" s="4"/>
      <c r="AI20" s="4"/>
      <c r="AJ20" s="4"/>
      <c r="AK20" s="4"/>
      <c r="AL20" s="4"/>
      <c r="AM20" s="4"/>
      <c r="AN20" s="4"/>
      <c r="AO20" s="4"/>
      <c r="AP20" s="4"/>
      <c r="AQ20" s="4"/>
      <c r="AR20" s="4"/>
      <c r="AS20" s="4"/>
    </row>
    <row r="21" spans="1:45" ht="97.5" customHeight="1">
      <c r="A21" s="63"/>
      <c r="B21" s="63"/>
      <c r="C21" s="11">
        <v>9</v>
      </c>
      <c r="D21" s="12" t="s">
        <v>80</v>
      </c>
      <c r="E21" s="11">
        <v>1</v>
      </c>
      <c r="F21" s="12" t="s">
        <v>81</v>
      </c>
      <c r="G21" s="6">
        <v>40</v>
      </c>
      <c r="H21" s="6">
        <v>31</v>
      </c>
      <c r="I21" s="27">
        <v>45</v>
      </c>
      <c r="J21" s="28">
        <v>0</v>
      </c>
      <c r="K21" s="28">
        <v>36</v>
      </c>
      <c r="L21" s="17">
        <v>50</v>
      </c>
      <c r="M21" s="17"/>
      <c r="N21" s="17">
        <v>55</v>
      </c>
      <c r="O21" s="17"/>
      <c r="P21" s="17">
        <v>60</v>
      </c>
      <c r="Q21" s="17"/>
      <c r="R21" s="17" t="s">
        <v>25</v>
      </c>
      <c r="S21" s="18">
        <f t="shared" si="1"/>
        <v>80</v>
      </c>
      <c r="T21" s="18">
        <f t="shared" si="2"/>
        <v>80</v>
      </c>
      <c r="U21" s="25" t="s">
        <v>32</v>
      </c>
      <c r="V21" s="20" t="s">
        <v>70</v>
      </c>
      <c r="W21" s="26" t="s">
        <v>82</v>
      </c>
      <c r="X21" s="26" t="s">
        <v>83</v>
      </c>
      <c r="Y21" s="4"/>
      <c r="Z21" s="4"/>
      <c r="AA21" s="4"/>
      <c r="AB21" s="4"/>
      <c r="AC21" s="4"/>
      <c r="AD21" s="4"/>
      <c r="AE21" s="4"/>
      <c r="AF21" s="4"/>
      <c r="AG21" s="4"/>
      <c r="AH21" s="4"/>
      <c r="AI21" s="4"/>
      <c r="AJ21" s="4"/>
      <c r="AK21" s="4"/>
      <c r="AL21" s="4"/>
      <c r="AM21" s="4"/>
      <c r="AN21" s="4"/>
      <c r="AO21" s="4"/>
      <c r="AP21" s="4"/>
      <c r="AQ21" s="4"/>
      <c r="AR21" s="4"/>
      <c r="AS21" s="4"/>
    </row>
    <row r="22" spans="1:45" ht="67.5" customHeight="1">
      <c r="A22" s="63"/>
      <c r="B22" s="63"/>
      <c r="C22" s="65">
        <v>10</v>
      </c>
      <c r="D22" s="74" t="s">
        <v>84</v>
      </c>
      <c r="E22" s="11">
        <v>1</v>
      </c>
      <c r="F22" s="12" t="s">
        <v>85</v>
      </c>
      <c r="G22" s="6">
        <v>3</v>
      </c>
      <c r="H22" s="6">
        <v>4</v>
      </c>
      <c r="I22" s="27">
        <v>3</v>
      </c>
      <c r="J22" s="28">
        <v>0</v>
      </c>
      <c r="K22" s="28">
        <v>3</v>
      </c>
      <c r="L22" s="17">
        <v>4</v>
      </c>
      <c r="M22" s="17"/>
      <c r="N22" s="17">
        <v>4</v>
      </c>
      <c r="O22" s="17"/>
      <c r="P22" s="17">
        <v>5</v>
      </c>
      <c r="Q22" s="17"/>
      <c r="R22" s="17" t="s">
        <v>25</v>
      </c>
      <c r="S22" s="18">
        <f t="shared" si="1"/>
        <v>100</v>
      </c>
      <c r="T22" s="60">
        <f>AVERAGE(S22:S23)</f>
        <v>50</v>
      </c>
      <c r="U22" s="62" t="s">
        <v>32</v>
      </c>
      <c r="V22" s="20" t="s">
        <v>70</v>
      </c>
      <c r="W22" s="69" t="s">
        <v>86</v>
      </c>
      <c r="X22" s="4"/>
      <c r="Y22" s="4"/>
      <c r="Z22" s="4"/>
      <c r="AA22" s="4"/>
      <c r="AB22" s="4"/>
      <c r="AC22" s="4"/>
      <c r="AD22" s="4"/>
      <c r="AE22" s="4"/>
      <c r="AF22" s="4"/>
      <c r="AG22" s="4"/>
      <c r="AH22" s="4"/>
      <c r="AI22" s="4"/>
      <c r="AJ22" s="4"/>
      <c r="AK22" s="4"/>
      <c r="AL22" s="4"/>
      <c r="AM22" s="4"/>
      <c r="AN22" s="4"/>
      <c r="AO22" s="4"/>
      <c r="AP22" s="4"/>
      <c r="AQ22" s="4"/>
      <c r="AR22" s="4"/>
      <c r="AS22" s="4"/>
    </row>
    <row r="23" spans="1:45" ht="78.75" customHeight="1">
      <c r="A23" s="63"/>
      <c r="B23" s="63"/>
      <c r="C23" s="61"/>
      <c r="D23" s="61"/>
      <c r="E23" s="11">
        <v>2</v>
      </c>
      <c r="F23" s="12" t="s">
        <v>87</v>
      </c>
      <c r="G23" s="6">
        <v>3</v>
      </c>
      <c r="H23" s="6">
        <v>0</v>
      </c>
      <c r="I23" s="27">
        <v>3</v>
      </c>
      <c r="J23" s="28">
        <v>0</v>
      </c>
      <c r="K23" s="28">
        <v>0</v>
      </c>
      <c r="L23" s="17">
        <v>3</v>
      </c>
      <c r="M23" s="17"/>
      <c r="N23" s="17">
        <v>3</v>
      </c>
      <c r="O23" s="17"/>
      <c r="P23" s="17">
        <v>3</v>
      </c>
      <c r="Q23" s="17"/>
      <c r="R23" s="17" t="s">
        <v>25</v>
      </c>
      <c r="S23" s="18">
        <f t="shared" si="1"/>
        <v>0</v>
      </c>
      <c r="T23" s="61"/>
      <c r="U23" s="61"/>
      <c r="V23" s="20" t="s">
        <v>88</v>
      </c>
      <c r="W23" s="67"/>
      <c r="X23" s="26" t="s">
        <v>89</v>
      </c>
      <c r="Y23" s="4"/>
      <c r="Z23" s="4"/>
      <c r="AA23" s="4"/>
      <c r="AB23" s="4"/>
      <c r="AC23" s="4"/>
      <c r="AD23" s="4"/>
      <c r="AE23" s="4"/>
      <c r="AF23" s="4"/>
      <c r="AG23" s="4"/>
      <c r="AH23" s="4"/>
      <c r="AI23" s="4"/>
      <c r="AJ23" s="4"/>
      <c r="AK23" s="4"/>
      <c r="AL23" s="4"/>
      <c r="AM23" s="4"/>
      <c r="AN23" s="4"/>
      <c r="AO23" s="4"/>
      <c r="AP23" s="4"/>
      <c r="AQ23" s="4"/>
      <c r="AR23" s="4"/>
      <c r="AS23" s="4"/>
    </row>
    <row r="24" spans="1:45" ht="111.75" customHeight="1">
      <c r="A24" s="61"/>
      <c r="B24" s="61"/>
      <c r="C24" s="22">
        <v>11</v>
      </c>
      <c r="D24" s="23" t="s">
        <v>90</v>
      </c>
      <c r="E24" s="11">
        <v>1</v>
      </c>
      <c r="F24" s="12" t="s">
        <v>91</v>
      </c>
      <c r="G24" s="13">
        <v>0.2</v>
      </c>
      <c r="H24" s="13">
        <v>0.92420000000000002</v>
      </c>
      <c r="I24" s="24">
        <v>0.4</v>
      </c>
      <c r="J24" s="15">
        <v>0.89</v>
      </c>
      <c r="K24" s="15">
        <v>0.89</v>
      </c>
      <c r="L24" s="16">
        <v>0.6</v>
      </c>
      <c r="M24" s="17"/>
      <c r="N24" s="16">
        <v>0.8</v>
      </c>
      <c r="O24" s="17"/>
      <c r="P24" s="16">
        <v>1</v>
      </c>
      <c r="Q24" s="17"/>
      <c r="R24" s="17" t="s">
        <v>25</v>
      </c>
      <c r="S24" s="18">
        <f t="shared" ref="S24:S25" si="3">(K24/I24)*100</f>
        <v>222.5</v>
      </c>
      <c r="T24" s="18">
        <f>S24</f>
        <v>222.5</v>
      </c>
      <c r="U24" s="19" t="s">
        <v>26</v>
      </c>
      <c r="V24" s="20" t="s">
        <v>70</v>
      </c>
      <c r="W24" s="26" t="s">
        <v>92</v>
      </c>
      <c r="X24" s="4"/>
      <c r="Y24" s="4"/>
      <c r="Z24" s="4"/>
      <c r="AA24" s="4"/>
      <c r="AB24" s="4"/>
      <c r="AC24" s="4"/>
      <c r="AD24" s="4"/>
      <c r="AE24" s="4"/>
      <c r="AF24" s="4"/>
      <c r="AG24" s="4"/>
      <c r="AH24" s="4"/>
      <c r="AI24" s="4"/>
      <c r="AJ24" s="4"/>
      <c r="AK24" s="4"/>
      <c r="AL24" s="4"/>
      <c r="AM24" s="4"/>
      <c r="AN24" s="4"/>
      <c r="AO24" s="4"/>
      <c r="AP24" s="4"/>
      <c r="AQ24" s="4"/>
      <c r="AR24" s="4"/>
      <c r="AS24" s="4"/>
    </row>
    <row r="25" spans="1:45" ht="29.25" customHeight="1">
      <c r="A25" s="72" t="s">
        <v>21</v>
      </c>
      <c r="B25" s="72" t="s">
        <v>93</v>
      </c>
      <c r="C25" s="75">
        <v>12</v>
      </c>
      <c r="D25" s="76" t="s">
        <v>94</v>
      </c>
      <c r="E25" s="11">
        <v>1</v>
      </c>
      <c r="F25" s="12" t="s">
        <v>95</v>
      </c>
      <c r="G25" s="6">
        <v>5</v>
      </c>
      <c r="H25" s="6">
        <v>11</v>
      </c>
      <c r="I25" s="27">
        <v>5</v>
      </c>
      <c r="J25" s="28">
        <v>5</v>
      </c>
      <c r="K25" s="28">
        <v>6</v>
      </c>
      <c r="L25" s="17">
        <v>6</v>
      </c>
      <c r="M25" s="17"/>
      <c r="N25" s="17">
        <v>6</v>
      </c>
      <c r="O25" s="17"/>
      <c r="P25" s="17">
        <v>6</v>
      </c>
      <c r="Q25" s="17"/>
      <c r="R25" s="17" t="s">
        <v>25</v>
      </c>
      <c r="S25" s="18">
        <f t="shared" si="3"/>
        <v>120</v>
      </c>
      <c r="T25" s="60">
        <f>AVERAGE(S25)</f>
        <v>120</v>
      </c>
      <c r="U25" s="64" t="s">
        <v>26</v>
      </c>
      <c r="V25" s="20" t="s">
        <v>89</v>
      </c>
      <c r="W25" s="69" t="s">
        <v>96</v>
      </c>
      <c r="X25" s="4"/>
      <c r="Y25" s="4"/>
      <c r="Z25" s="4"/>
      <c r="AA25" s="4"/>
      <c r="AB25" s="4"/>
      <c r="AC25" s="4"/>
      <c r="AD25" s="4"/>
      <c r="AE25" s="4"/>
      <c r="AF25" s="4"/>
      <c r="AG25" s="4"/>
      <c r="AH25" s="4"/>
      <c r="AI25" s="4"/>
      <c r="AJ25" s="4"/>
      <c r="AK25" s="4"/>
      <c r="AL25" s="4"/>
      <c r="AM25" s="4"/>
      <c r="AN25" s="4"/>
      <c r="AO25" s="4"/>
      <c r="AP25" s="4"/>
      <c r="AQ25" s="4"/>
      <c r="AR25" s="4"/>
      <c r="AS25" s="4"/>
    </row>
    <row r="26" spans="1:45" ht="13.5" customHeight="1">
      <c r="A26" s="63"/>
      <c r="B26" s="63"/>
      <c r="C26" s="63"/>
      <c r="D26" s="63"/>
      <c r="E26" s="11">
        <v>2</v>
      </c>
      <c r="F26" s="12" t="s">
        <v>97</v>
      </c>
      <c r="G26" s="6" t="s">
        <v>52</v>
      </c>
      <c r="H26" s="6" t="s">
        <v>52</v>
      </c>
      <c r="I26" s="27" t="s">
        <v>56</v>
      </c>
      <c r="J26" s="28" t="s">
        <v>57</v>
      </c>
      <c r="K26" s="28" t="s">
        <v>52</v>
      </c>
      <c r="L26" s="17">
        <v>2</v>
      </c>
      <c r="M26" s="17"/>
      <c r="N26" s="17">
        <v>2</v>
      </c>
      <c r="O26" s="17"/>
      <c r="P26" s="17">
        <v>2</v>
      </c>
      <c r="Q26" s="17"/>
      <c r="R26" s="17" t="s">
        <v>25</v>
      </c>
      <c r="S26" s="18" t="s">
        <v>52</v>
      </c>
      <c r="T26" s="63"/>
      <c r="U26" s="63"/>
      <c r="V26" s="20" t="s">
        <v>89</v>
      </c>
      <c r="W26" s="67"/>
      <c r="X26" s="4"/>
      <c r="Y26" s="4"/>
      <c r="Z26" s="4"/>
      <c r="AA26" s="4"/>
      <c r="AB26" s="4"/>
      <c r="AC26" s="4"/>
      <c r="AD26" s="4"/>
      <c r="AE26" s="4"/>
      <c r="AF26" s="4"/>
      <c r="AG26" s="4"/>
      <c r="AH26" s="4"/>
      <c r="AI26" s="4"/>
      <c r="AJ26" s="4"/>
      <c r="AK26" s="4"/>
      <c r="AL26" s="4"/>
      <c r="AM26" s="4"/>
      <c r="AN26" s="4"/>
      <c r="AO26" s="4"/>
      <c r="AP26" s="4"/>
      <c r="AQ26" s="4"/>
      <c r="AR26" s="4"/>
      <c r="AS26" s="4"/>
    </row>
    <row r="27" spans="1:45" ht="13.5" customHeight="1">
      <c r="A27" s="63"/>
      <c r="B27" s="63"/>
      <c r="C27" s="61"/>
      <c r="D27" s="61"/>
      <c r="E27" s="11">
        <v>3</v>
      </c>
      <c r="F27" s="12" t="s">
        <v>98</v>
      </c>
      <c r="G27" s="6" t="s">
        <v>52</v>
      </c>
      <c r="H27" s="6" t="s">
        <v>52</v>
      </c>
      <c r="I27" s="27" t="s">
        <v>56</v>
      </c>
      <c r="J27" s="28" t="s">
        <v>57</v>
      </c>
      <c r="K27" s="28" t="s">
        <v>52</v>
      </c>
      <c r="L27" s="17">
        <v>1</v>
      </c>
      <c r="M27" s="17"/>
      <c r="N27" s="17">
        <v>1</v>
      </c>
      <c r="O27" s="17"/>
      <c r="P27" s="17">
        <v>1</v>
      </c>
      <c r="Q27" s="17"/>
      <c r="R27" s="17" t="s">
        <v>25</v>
      </c>
      <c r="S27" s="18" t="s">
        <v>52</v>
      </c>
      <c r="T27" s="61"/>
      <c r="U27" s="61"/>
      <c r="V27" s="20" t="s">
        <v>89</v>
      </c>
      <c r="W27" s="67"/>
      <c r="X27" s="4"/>
      <c r="Y27" s="4"/>
      <c r="Z27" s="4"/>
      <c r="AA27" s="4"/>
      <c r="AB27" s="4"/>
      <c r="AC27" s="4"/>
      <c r="AD27" s="4"/>
      <c r="AE27" s="4"/>
      <c r="AF27" s="4"/>
      <c r="AG27" s="4"/>
      <c r="AH27" s="4"/>
      <c r="AI27" s="4"/>
      <c r="AJ27" s="4"/>
      <c r="AK27" s="4"/>
      <c r="AL27" s="4"/>
      <c r="AM27" s="4"/>
      <c r="AN27" s="4"/>
      <c r="AO27" s="4"/>
      <c r="AP27" s="4"/>
      <c r="AQ27" s="4"/>
      <c r="AR27" s="4"/>
      <c r="AS27" s="4"/>
    </row>
    <row r="28" spans="1:45" ht="13.5" customHeight="1">
      <c r="A28" s="63"/>
      <c r="B28" s="63"/>
      <c r="C28" s="22">
        <v>13</v>
      </c>
      <c r="D28" s="23" t="s">
        <v>99</v>
      </c>
      <c r="E28" s="11">
        <v>1</v>
      </c>
      <c r="F28" s="12" t="s">
        <v>100</v>
      </c>
      <c r="G28" s="6">
        <v>3.2</v>
      </c>
      <c r="H28" s="6">
        <v>3.48</v>
      </c>
      <c r="I28" s="27">
        <v>3.2</v>
      </c>
      <c r="J28" s="30">
        <v>3.2</v>
      </c>
      <c r="K28" s="29">
        <v>3.46</v>
      </c>
      <c r="L28" s="17">
        <v>4.0999999999999996</v>
      </c>
      <c r="M28" s="17"/>
      <c r="N28" s="17">
        <v>4.0999999999999996</v>
      </c>
      <c r="O28" s="17"/>
      <c r="P28" s="17">
        <v>4.0999999999999996</v>
      </c>
      <c r="Q28" s="17"/>
      <c r="R28" s="17" t="s">
        <v>25</v>
      </c>
      <c r="S28" s="18">
        <f t="shared" ref="S28:S36" si="4">(K28/I28)*100</f>
        <v>108.12499999999999</v>
      </c>
      <c r="T28" s="18">
        <f t="shared" ref="T28:T29" si="5">AVERAGE(S28)</f>
        <v>108.12499999999999</v>
      </c>
      <c r="U28" s="19" t="s">
        <v>26</v>
      </c>
      <c r="V28" s="20" t="s">
        <v>89</v>
      </c>
      <c r="W28" s="4"/>
      <c r="X28" s="31" t="s">
        <v>101</v>
      </c>
      <c r="Y28" s="4"/>
      <c r="Z28" s="4"/>
      <c r="AA28" s="4"/>
      <c r="AB28" s="4"/>
      <c r="AC28" s="4"/>
      <c r="AD28" s="4"/>
      <c r="AE28" s="4"/>
      <c r="AF28" s="4"/>
      <c r="AG28" s="4"/>
      <c r="AH28" s="4"/>
      <c r="AI28" s="4"/>
      <c r="AJ28" s="4"/>
      <c r="AK28" s="4"/>
      <c r="AL28" s="4"/>
      <c r="AM28" s="4"/>
      <c r="AN28" s="4"/>
      <c r="AO28" s="4"/>
      <c r="AP28" s="4"/>
      <c r="AQ28" s="4"/>
      <c r="AR28" s="4"/>
      <c r="AS28" s="4"/>
    </row>
    <row r="29" spans="1:45" ht="13.5" customHeight="1">
      <c r="A29" s="63"/>
      <c r="B29" s="63"/>
      <c r="C29" s="22">
        <v>14</v>
      </c>
      <c r="D29" s="23" t="s">
        <v>102</v>
      </c>
      <c r="E29" s="11">
        <v>1</v>
      </c>
      <c r="F29" s="12" t="s">
        <v>103</v>
      </c>
      <c r="G29" s="6">
        <v>9</v>
      </c>
      <c r="H29" s="6">
        <v>0.01</v>
      </c>
      <c r="I29" s="27">
        <v>9.1999999999999993</v>
      </c>
      <c r="J29" s="30">
        <v>9.1999999999999993</v>
      </c>
      <c r="K29" s="32">
        <v>9.1999999999999993</v>
      </c>
      <c r="L29" s="17">
        <v>9.3000000000000007</v>
      </c>
      <c r="M29" s="17"/>
      <c r="N29" s="17">
        <v>9.4</v>
      </c>
      <c r="O29" s="17"/>
      <c r="P29" s="17">
        <v>9.5</v>
      </c>
      <c r="Q29" s="17"/>
      <c r="R29" s="17" t="s">
        <v>25</v>
      </c>
      <c r="S29" s="18">
        <f t="shared" si="4"/>
        <v>100</v>
      </c>
      <c r="T29" s="18">
        <f t="shared" si="5"/>
        <v>100</v>
      </c>
      <c r="U29" s="19" t="s">
        <v>26</v>
      </c>
      <c r="V29" s="20" t="s">
        <v>89</v>
      </c>
      <c r="W29" s="4"/>
      <c r="X29" s="31"/>
      <c r="Y29" s="4"/>
      <c r="Z29" s="4"/>
      <c r="AA29" s="4"/>
      <c r="AB29" s="4"/>
      <c r="AC29" s="4"/>
      <c r="AD29" s="4"/>
      <c r="AE29" s="4"/>
      <c r="AF29" s="4"/>
      <c r="AG29" s="4"/>
      <c r="AH29" s="4"/>
      <c r="AI29" s="4"/>
      <c r="AJ29" s="4"/>
      <c r="AK29" s="4"/>
      <c r="AL29" s="4"/>
      <c r="AM29" s="4"/>
      <c r="AN29" s="4"/>
      <c r="AO29" s="4"/>
      <c r="AP29" s="4"/>
      <c r="AQ29" s="4"/>
      <c r="AR29" s="4"/>
      <c r="AS29" s="4"/>
    </row>
    <row r="30" spans="1:45" ht="41.25" customHeight="1">
      <c r="A30" s="63"/>
      <c r="B30" s="63"/>
      <c r="C30" s="75">
        <v>15</v>
      </c>
      <c r="D30" s="77" t="s">
        <v>104</v>
      </c>
      <c r="E30" s="11">
        <v>1</v>
      </c>
      <c r="F30" s="12" t="s">
        <v>105</v>
      </c>
      <c r="G30" s="6">
        <v>20</v>
      </c>
      <c r="H30" s="6">
        <v>30</v>
      </c>
      <c r="I30" s="27">
        <v>30</v>
      </c>
      <c r="J30" s="28">
        <v>10</v>
      </c>
      <c r="K30" s="28">
        <v>16</v>
      </c>
      <c r="L30" s="17">
        <v>40</v>
      </c>
      <c r="M30" s="17"/>
      <c r="N30" s="17">
        <v>50</v>
      </c>
      <c r="O30" s="17"/>
      <c r="P30" s="17">
        <v>60</v>
      </c>
      <c r="Q30" s="17"/>
      <c r="R30" s="17" t="s">
        <v>25</v>
      </c>
      <c r="S30" s="18">
        <f t="shared" si="4"/>
        <v>53.333333333333336</v>
      </c>
      <c r="T30" s="60">
        <f>AVERAGE(S30:S31)</f>
        <v>61.666666666666671</v>
      </c>
      <c r="U30" s="62" t="s">
        <v>32</v>
      </c>
      <c r="V30" s="20" t="s">
        <v>106</v>
      </c>
      <c r="W30" s="69" t="s">
        <v>107</v>
      </c>
      <c r="X30" s="31" t="s">
        <v>108</v>
      </c>
      <c r="Y30" s="4"/>
      <c r="Z30" s="4"/>
      <c r="AA30" s="4"/>
      <c r="AB30" s="4"/>
      <c r="AC30" s="4"/>
      <c r="AD30" s="4"/>
      <c r="AE30" s="4"/>
      <c r="AF30" s="4"/>
      <c r="AG30" s="4"/>
      <c r="AH30" s="4"/>
      <c r="AI30" s="4"/>
      <c r="AJ30" s="4"/>
      <c r="AK30" s="4"/>
      <c r="AL30" s="4"/>
      <c r="AM30" s="4"/>
      <c r="AN30" s="4"/>
      <c r="AO30" s="4"/>
      <c r="AP30" s="4"/>
      <c r="AQ30" s="4"/>
      <c r="AR30" s="4"/>
      <c r="AS30" s="4"/>
    </row>
    <row r="31" spans="1:45" ht="13.5" customHeight="1">
      <c r="A31" s="63"/>
      <c r="B31" s="63"/>
      <c r="C31" s="61"/>
      <c r="D31" s="61"/>
      <c r="E31" s="11">
        <v>2</v>
      </c>
      <c r="F31" s="12" t="s">
        <v>109</v>
      </c>
      <c r="G31" s="6">
        <v>5</v>
      </c>
      <c r="H31" s="6">
        <v>4</v>
      </c>
      <c r="I31" s="27">
        <v>10</v>
      </c>
      <c r="J31" s="28">
        <v>2</v>
      </c>
      <c r="K31" s="28">
        <v>7</v>
      </c>
      <c r="L31" s="17">
        <v>15</v>
      </c>
      <c r="M31" s="17"/>
      <c r="N31" s="17">
        <v>20</v>
      </c>
      <c r="O31" s="17"/>
      <c r="P31" s="17">
        <v>30</v>
      </c>
      <c r="Q31" s="17"/>
      <c r="R31" s="17" t="s">
        <v>25</v>
      </c>
      <c r="S31" s="18">
        <f t="shared" si="4"/>
        <v>70</v>
      </c>
      <c r="T31" s="61"/>
      <c r="U31" s="61"/>
      <c r="V31" s="20" t="s">
        <v>110</v>
      </c>
      <c r="W31" s="67"/>
      <c r="X31" s="31" t="s">
        <v>111</v>
      </c>
      <c r="Y31" s="4"/>
      <c r="Z31" s="4"/>
      <c r="AA31" s="4"/>
      <c r="AB31" s="4"/>
      <c r="AC31" s="4"/>
      <c r="AD31" s="4"/>
      <c r="AE31" s="4"/>
      <c r="AF31" s="4"/>
      <c r="AG31" s="4"/>
      <c r="AH31" s="4"/>
      <c r="AI31" s="4"/>
      <c r="AJ31" s="4"/>
      <c r="AK31" s="4"/>
      <c r="AL31" s="4"/>
      <c r="AM31" s="4"/>
      <c r="AN31" s="4"/>
      <c r="AO31" s="4"/>
      <c r="AP31" s="4"/>
      <c r="AQ31" s="4"/>
      <c r="AR31" s="4"/>
      <c r="AS31" s="4"/>
    </row>
    <row r="32" spans="1:45" ht="27.75" customHeight="1">
      <c r="A32" s="63"/>
      <c r="B32" s="63"/>
      <c r="C32" s="75">
        <v>16</v>
      </c>
      <c r="D32" s="76" t="s">
        <v>112</v>
      </c>
      <c r="E32" s="11">
        <v>1</v>
      </c>
      <c r="F32" s="12" t="s">
        <v>113</v>
      </c>
      <c r="G32" s="6">
        <v>13</v>
      </c>
      <c r="H32" s="6">
        <v>12</v>
      </c>
      <c r="I32" s="27">
        <v>10</v>
      </c>
      <c r="J32" s="28">
        <v>4</v>
      </c>
      <c r="K32" s="28">
        <v>4</v>
      </c>
      <c r="L32" s="17">
        <v>10</v>
      </c>
      <c r="M32" s="17"/>
      <c r="N32" s="17">
        <v>10</v>
      </c>
      <c r="O32" s="17"/>
      <c r="P32" s="17">
        <v>10</v>
      </c>
      <c r="Q32" s="17"/>
      <c r="R32" s="17" t="s">
        <v>25</v>
      </c>
      <c r="S32" s="18">
        <f t="shared" si="4"/>
        <v>40</v>
      </c>
      <c r="T32" s="60">
        <f>AVERAGE(S32:S35)</f>
        <v>76.3125</v>
      </c>
      <c r="U32" s="62" t="s">
        <v>32</v>
      </c>
      <c r="V32" s="20" t="s">
        <v>89</v>
      </c>
      <c r="W32" s="69" t="s">
        <v>114</v>
      </c>
      <c r="X32" s="31" t="s">
        <v>115</v>
      </c>
      <c r="Y32" s="4"/>
      <c r="Z32" s="4"/>
      <c r="AA32" s="4"/>
      <c r="AB32" s="4"/>
      <c r="AC32" s="4"/>
      <c r="AD32" s="4"/>
      <c r="AE32" s="4"/>
      <c r="AF32" s="4"/>
      <c r="AG32" s="4"/>
      <c r="AH32" s="4"/>
      <c r="AI32" s="4"/>
      <c r="AJ32" s="4"/>
      <c r="AK32" s="4"/>
      <c r="AL32" s="4"/>
      <c r="AM32" s="4"/>
      <c r="AN32" s="4"/>
      <c r="AO32" s="4"/>
      <c r="AP32" s="4"/>
      <c r="AQ32" s="4"/>
      <c r="AR32" s="4"/>
      <c r="AS32" s="4"/>
    </row>
    <row r="33" spans="1:45" ht="13.5" customHeight="1">
      <c r="A33" s="63"/>
      <c r="B33" s="63"/>
      <c r="C33" s="63"/>
      <c r="D33" s="63"/>
      <c r="E33" s="11">
        <v>2</v>
      </c>
      <c r="F33" s="12" t="s">
        <v>116</v>
      </c>
      <c r="G33" s="6">
        <v>185</v>
      </c>
      <c r="H33" s="6">
        <v>444</v>
      </c>
      <c r="I33" s="27">
        <v>200</v>
      </c>
      <c r="J33" s="28">
        <v>144</v>
      </c>
      <c r="K33" s="28">
        <v>144</v>
      </c>
      <c r="L33" s="17">
        <v>240</v>
      </c>
      <c r="M33" s="17"/>
      <c r="N33" s="17">
        <v>280</v>
      </c>
      <c r="O33" s="17"/>
      <c r="P33" s="17">
        <v>300</v>
      </c>
      <c r="Q33" s="17"/>
      <c r="R33" s="17" t="s">
        <v>25</v>
      </c>
      <c r="S33" s="18">
        <f t="shared" si="4"/>
        <v>72</v>
      </c>
      <c r="T33" s="63"/>
      <c r="U33" s="63"/>
      <c r="V33" s="20" t="s">
        <v>89</v>
      </c>
      <c r="W33" s="67"/>
      <c r="X33" s="31" t="s">
        <v>115</v>
      </c>
      <c r="Y33" s="4"/>
      <c r="Z33" s="4"/>
      <c r="AA33" s="4"/>
      <c r="AB33" s="4"/>
      <c r="AC33" s="4"/>
      <c r="AD33" s="4"/>
      <c r="AE33" s="4"/>
      <c r="AF33" s="4"/>
      <c r="AG33" s="4"/>
      <c r="AH33" s="4"/>
      <c r="AI33" s="4"/>
      <c r="AJ33" s="4"/>
      <c r="AK33" s="4"/>
      <c r="AL33" s="4"/>
      <c r="AM33" s="4"/>
      <c r="AN33" s="4"/>
      <c r="AO33" s="4"/>
      <c r="AP33" s="4"/>
      <c r="AQ33" s="4"/>
      <c r="AR33" s="4"/>
      <c r="AS33" s="4"/>
    </row>
    <row r="34" spans="1:45" ht="13.5" customHeight="1">
      <c r="A34" s="63"/>
      <c r="B34" s="63"/>
      <c r="C34" s="63"/>
      <c r="D34" s="63"/>
      <c r="E34" s="11">
        <v>3</v>
      </c>
      <c r="F34" s="12" t="s">
        <v>117</v>
      </c>
      <c r="G34" s="6">
        <v>1</v>
      </c>
      <c r="H34" s="6">
        <v>2</v>
      </c>
      <c r="I34" s="27">
        <v>1</v>
      </c>
      <c r="J34" s="28">
        <v>1</v>
      </c>
      <c r="K34" s="28">
        <v>1</v>
      </c>
      <c r="L34" s="17">
        <v>1</v>
      </c>
      <c r="M34" s="17"/>
      <c r="N34" s="17">
        <v>1</v>
      </c>
      <c r="O34" s="17"/>
      <c r="P34" s="17">
        <v>1</v>
      </c>
      <c r="Q34" s="17"/>
      <c r="R34" s="17" t="s">
        <v>53</v>
      </c>
      <c r="S34" s="18">
        <f t="shared" si="4"/>
        <v>100</v>
      </c>
      <c r="T34" s="63"/>
      <c r="U34" s="63"/>
      <c r="V34" s="20" t="s">
        <v>89</v>
      </c>
      <c r="W34" s="67"/>
      <c r="X34" s="31"/>
      <c r="Y34" s="4"/>
      <c r="Z34" s="4"/>
      <c r="AA34" s="4"/>
      <c r="AB34" s="4"/>
      <c r="AC34" s="4"/>
      <c r="AD34" s="4"/>
      <c r="AE34" s="4"/>
      <c r="AF34" s="4"/>
      <c r="AG34" s="4"/>
      <c r="AH34" s="4"/>
      <c r="AI34" s="4"/>
      <c r="AJ34" s="4"/>
      <c r="AK34" s="4"/>
      <c r="AL34" s="4"/>
      <c r="AM34" s="4"/>
      <c r="AN34" s="4"/>
      <c r="AO34" s="4"/>
      <c r="AP34" s="4"/>
      <c r="AQ34" s="4"/>
      <c r="AR34" s="4"/>
      <c r="AS34" s="4"/>
    </row>
    <row r="35" spans="1:45" ht="13.5" customHeight="1">
      <c r="A35" s="63"/>
      <c r="B35" s="63"/>
      <c r="C35" s="61"/>
      <c r="D35" s="61"/>
      <c r="E35" s="11">
        <v>4</v>
      </c>
      <c r="F35" s="12" t="s">
        <v>118</v>
      </c>
      <c r="G35" s="6">
        <v>380</v>
      </c>
      <c r="H35" s="6">
        <v>486</v>
      </c>
      <c r="I35" s="27">
        <v>400</v>
      </c>
      <c r="J35" s="28">
        <v>350</v>
      </c>
      <c r="K35" s="28">
        <v>373</v>
      </c>
      <c r="L35" s="17">
        <v>420</v>
      </c>
      <c r="M35" s="17"/>
      <c r="N35" s="17">
        <v>440</v>
      </c>
      <c r="O35" s="17"/>
      <c r="P35" s="17">
        <v>480</v>
      </c>
      <c r="Q35" s="17"/>
      <c r="R35" s="17" t="s">
        <v>25</v>
      </c>
      <c r="S35" s="18">
        <f t="shared" si="4"/>
        <v>93.25</v>
      </c>
      <c r="T35" s="61"/>
      <c r="U35" s="61"/>
      <c r="V35" s="20" t="s">
        <v>89</v>
      </c>
      <c r="W35" s="67"/>
      <c r="X35" s="31" t="s">
        <v>119</v>
      </c>
      <c r="Y35" s="4"/>
      <c r="Z35" s="4"/>
      <c r="AA35" s="4"/>
      <c r="AB35" s="4"/>
      <c r="AC35" s="4"/>
      <c r="AD35" s="4"/>
      <c r="AE35" s="4"/>
      <c r="AF35" s="4"/>
      <c r="AG35" s="4"/>
      <c r="AH35" s="4"/>
      <c r="AI35" s="4"/>
      <c r="AJ35" s="4"/>
      <c r="AK35" s="4"/>
      <c r="AL35" s="4"/>
      <c r="AM35" s="4"/>
      <c r="AN35" s="4"/>
      <c r="AO35" s="4"/>
      <c r="AP35" s="4"/>
      <c r="AQ35" s="4"/>
      <c r="AR35" s="4"/>
      <c r="AS35" s="4"/>
    </row>
    <row r="36" spans="1:45" ht="73.5" customHeight="1">
      <c r="A36" s="61"/>
      <c r="B36" s="61"/>
      <c r="C36" s="22">
        <v>17</v>
      </c>
      <c r="D36" s="33" t="s">
        <v>120</v>
      </c>
      <c r="E36" s="11">
        <v>1</v>
      </c>
      <c r="F36" s="12" t="s">
        <v>121</v>
      </c>
      <c r="G36" s="13">
        <v>0.1</v>
      </c>
      <c r="H36" s="13">
        <v>0.1</v>
      </c>
      <c r="I36" s="24">
        <v>0.2</v>
      </c>
      <c r="J36" s="15">
        <v>0.5</v>
      </c>
      <c r="K36" s="15">
        <v>0.2</v>
      </c>
      <c r="L36" s="16">
        <v>0.5</v>
      </c>
      <c r="M36" s="17"/>
      <c r="N36" s="16">
        <v>0.75</v>
      </c>
      <c r="O36" s="17"/>
      <c r="P36" s="16">
        <v>1</v>
      </c>
      <c r="Q36" s="17"/>
      <c r="R36" s="17" t="s">
        <v>25</v>
      </c>
      <c r="S36" s="18">
        <f t="shared" si="4"/>
        <v>100</v>
      </c>
      <c r="T36" s="18">
        <f>AVERAGE(S36)</f>
        <v>100</v>
      </c>
      <c r="U36" s="19" t="s">
        <v>26</v>
      </c>
      <c r="V36" s="20" t="s">
        <v>89</v>
      </c>
      <c r="W36" s="26" t="s">
        <v>122</v>
      </c>
      <c r="X36" s="31"/>
      <c r="Y36" s="4"/>
      <c r="Z36" s="4"/>
      <c r="AA36" s="4"/>
      <c r="AB36" s="4"/>
      <c r="AC36" s="4"/>
      <c r="AD36" s="4"/>
      <c r="AE36" s="4"/>
      <c r="AF36" s="4"/>
      <c r="AG36" s="4"/>
      <c r="AH36" s="4"/>
      <c r="AI36" s="4"/>
      <c r="AJ36" s="4"/>
      <c r="AK36" s="4"/>
      <c r="AL36" s="4"/>
      <c r="AM36" s="4"/>
      <c r="AN36" s="4"/>
      <c r="AO36" s="4"/>
      <c r="AP36" s="4"/>
      <c r="AQ36" s="4"/>
      <c r="AR36" s="4"/>
      <c r="AS36" s="4"/>
    </row>
    <row r="37" spans="1:45" ht="69" customHeight="1">
      <c r="A37" s="72" t="s">
        <v>21</v>
      </c>
      <c r="B37" s="72" t="s">
        <v>123</v>
      </c>
      <c r="C37" s="65">
        <v>18</v>
      </c>
      <c r="D37" s="74" t="s">
        <v>124</v>
      </c>
      <c r="E37" s="11">
        <v>1</v>
      </c>
      <c r="F37" s="12" t="s">
        <v>125</v>
      </c>
      <c r="G37" s="6">
        <v>10</v>
      </c>
      <c r="H37" s="6">
        <v>20</v>
      </c>
      <c r="I37" s="27">
        <v>20</v>
      </c>
      <c r="J37" s="28">
        <v>20</v>
      </c>
      <c r="K37" s="28">
        <v>20</v>
      </c>
      <c r="L37" s="17">
        <v>30</v>
      </c>
      <c r="M37" s="17"/>
      <c r="N37" s="17">
        <v>35</v>
      </c>
      <c r="O37" s="17"/>
      <c r="P37" s="17">
        <v>45</v>
      </c>
      <c r="Q37" s="17"/>
      <c r="R37" s="17" t="s">
        <v>25</v>
      </c>
      <c r="S37" s="18">
        <f t="shared" ref="S37:S44" si="6">((J37+K37)/I37)*100</f>
        <v>200</v>
      </c>
      <c r="T37" s="60">
        <f>AVERAGE(S37:S40)</f>
        <v>236.50741785714285</v>
      </c>
      <c r="U37" s="64" t="s">
        <v>26</v>
      </c>
      <c r="V37" s="20" t="s">
        <v>89</v>
      </c>
      <c r="W37" s="31"/>
      <c r="X37" s="31"/>
      <c r="Y37" s="4"/>
      <c r="Z37" s="4"/>
      <c r="AA37" s="4"/>
      <c r="AB37" s="4"/>
      <c r="AC37" s="4"/>
      <c r="AD37" s="4"/>
      <c r="AE37" s="4"/>
      <c r="AF37" s="4"/>
      <c r="AG37" s="4"/>
      <c r="AH37" s="4"/>
      <c r="AI37" s="4"/>
      <c r="AJ37" s="4"/>
      <c r="AK37" s="4"/>
      <c r="AL37" s="4"/>
      <c r="AM37" s="4"/>
      <c r="AN37" s="4"/>
      <c r="AO37" s="4"/>
      <c r="AP37" s="4"/>
      <c r="AQ37" s="4"/>
      <c r="AR37" s="4"/>
      <c r="AS37" s="4"/>
    </row>
    <row r="38" spans="1:45" ht="13.5" customHeight="1">
      <c r="A38" s="63"/>
      <c r="B38" s="63"/>
      <c r="C38" s="63"/>
      <c r="D38" s="63"/>
      <c r="E38" s="11">
        <v>2</v>
      </c>
      <c r="F38" s="12" t="s">
        <v>126</v>
      </c>
      <c r="G38" s="6">
        <v>5</v>
      </c>
      <c r="H38" s="6">
        <v>5</v>
      </c>
      <c r="I38" s="27">
        <v>8</v>
      </c>
      <c r="J38" s="28">
        <v>8</v>
      </c>
      <c r="K38" s="28">
        <v>17</v>
      </c>
      <c r="L38" s="17">
        <v>11</v>
      </c>
      <c r="M38" s="17"/>
      <c r="N38" s="17">
        <v>14</v>
      </c>
      <c r="O38" s="17"/>
      <c r="P38" s="17">
        <v>17</v>
      </c>
      <c r="Q38" s="17"/>
      <c r="R38" s="17" t="s">
        <v>25</v>
      </c>
      <c r="S38" s="18">
        <f t="shared" si="6"/>
        <v>312.5</v>
      </c>
      <c r="T38" s="63"/>
      <c r="U38" s="63"/>
      <c r="V38" s="20" t="s">
        <v>89</v>
      </c>
      <c r="W38" s="31"/>
      <c r="X38" s="31"/>
      <c r="Y38" s="4"/>
      <c r="Z38" s="4"/>
      <c r="AA38" s="4"/>
      <c r="AB38" s="4"/>
      <c r="AC38" s="4"/>
      <c r="AD38" s="4"/>
      <c r="AE38" s="4"/>
      <c r="AF38" s="4"/>
      <c r="AG38" s="4"/>
      <c r="AH38" s="4"/>
      <c r="AI38" s="4"/>
      <c r="AJ38" s="4"/>
      <c r="AK38" s="4"/>
      <c r="AL38" s="4"/>
      <c r="AM38" s="4"/>
      <c r="AN38" s="4"/>
      <c r="AO38" s="4"/>
      <c r="AP38" s="4"/>
      <c r="AQ38" s="4"/>
      <c r="AR38" s="4"/>
      <c r="AS38" s="4"/>
    </row>
    <row r="39" spans="1:45" ht="13.5" customHeight="1">
      <c r="A39" s="63"/>
      <c r="B39" s="63"/>
      <c r="C39" s="63"/>
      <c r="D39" s="63"/>
      <c r="E39" s="11">
        <v>3</v>
      </c>
      <c r="F39" s="12" t="s">
        <v>127</v>
      </c>
      <c r="G39" s="6">
        <v>250</v>
      </c>
      <c r="H39" s="6">
        <v>0</v>
      </c>
      <c r="I39" s="27">
        <v>280</v>
      </c>
      <c r="J39" s="28">
        <v>280</v>
      </c>
      <c r="K39" s="28">
        <v>500</v>
      </c>
      <c r="L39" s="17">
        <v>310</v>
      </c>
      <c r="M39" s="17"/>
      <c r="N39" s="17">
        <v>340</v>
      </c>
      <c r="O39" s="17"/>
      <c r="P39" s="17">
        <v>370</v>
      </c>
      <c r="Q39" s="17"/>
      <c r="R39" s="17" t="s">
        <v>25</v>
      </c>
      <c r="S39" s="18">
        <f t="shared" si="6"/>
        <v>278.57142857142856</v>
      </c>
      <c r="T39" s="63"/>
      <c r="U39" s="63"/>
      <c r="V39" s="20" t="s">
        <v>89</v>
      </c>
      <c r="W39" s="31"/>
      <c r="X39" s="31"/>
      <c r="Y39" s="4"/>
      <c r="Z39" s="4"/>
      <c r="AA39" s="4"/>
      <c r="AB39" s="4"/>
      <c r="AC39" s="4"/>
      <c r="AD39" s="4"/>
      <c r="AE39" s="4"/>
      <c r="AF39" s="4"/>
      <c r="AG39" s="4"/>
      <c r="AH39" s="4"/>
      <c r="AI39" s="4"/>
      <c r="AJ39" s="4"/>
      <c r="AK39" s="4"/>
      <c r="AL39" s="4"/>
      <c r="AM39" s="4"/>
      <c r="AN39" s="4"/>
      <c r="AO39" s="4"/>
      <c r="AP39" s="4"/>
      <c r="AQ39" s="4"/>
      <c r="AR39" s="4"/>
      <c r="AS39" s="4"/>
    </row>
    <row r="40" spans="1:45" ht="50.25" customHeight="1">
      <c r="A40" s="63"/>
      <c r="B40" s="63"/>
      <c r="C40" s="61"/>
      <c r="D40" s="61"/>
      <c r="E40" s="11">
        <v>4</v>
      </c>
      <c r="F40" s="12" t="s">
        <v>128</v>
      </c>
      <c r="G40" s="6">
        <v>500000</v>
      </c>
      <c r="H40" s="6">
        <v>306054.71999999997</v>
      </c>
      <c r="I40" s="34">
        <v>700000</v>
      </c>
      <c r="J40" s="35">
        <v>750000</v>
      </c>
      <c r="K40" s="35">
        <v>334707.7</v>
      </c>
      <c r="L40" s="17" t="s">
        <v>129</v>
      </c>
      <c r="M40" s="17"/>
      <c r="N40" s="17" t="s">
        <v>130</v>
      </c>
      <c r="O40" s="17"/>
      <c r="P40" s="17" t="s">
        <v>131</v>
      </c>
      <c r="Q40" s="17"/>
      <c r="R40" s="17" t="s">
        <v>25</v>
      </c>
      <c r="S40" s="18">
        <f t="shared" si="6"/>
        <v>154.95824285714286</v>
      </c>
      <c r="T40" s="61"/>
      <c r="U40" s="61"/>
      <c r="V40" s="20" t="s">
        <v>89</v>
      </c>
      <c r="W40" s="31"/>
      <c r="X40" s="31" t="s">
        <v>132</v>
      </c>
      <c r="Y40" s="4"/>
      <c r="Z40" s="4"/>
      <c r="AA40" s="4"/>
      <c r="AB40" s="4"/>
      <c r="AC40" s="4"/>
      <c r="AD40" s="4"/>
      <c r="AE40" s="4"/>
      <c r="AF40" s="4"/>
      <c r="AG40" s="4"/>
      <c r="AH40" s="4"/>
      <c r="AI40" s="4"/>
      <c r="AJ40" s="4"/>
      <c r="AK40" s="4"/>
      <c r="AL40" s="4"/>
      <c r="AM40" s="4"/>
      <c r="AN40" s="4"/>
      <c r="AO40" s="4"/>
      <c r="AP40" s="4"/>
      <c r="AQ40" s="4"/>
      <c r="AR40" s="4"/>
      <c r="AS40" s="4"/>
    </row>
    <row r="41" spans="1:45" ht="27.75" customHeight="1">
      <c r="A41" s="63"/>
      <c r="B41" s="63"/>
      <c r="C41" s="65">
        <v>19</v>
      </c>
      <c r="D41" s="74" t="s">
        <v>133</v>
      </c>
      <c r="E41" s="11">
        <v>1</v>
      </c>
      <c r="F41" s="12" t="s">
        <v>134</v>
      </c>
      <c r="G41" s="6">
        <v>269</v>
      </c>
      <c r="H41" s="6">
        <v>300</v>
      </c>
      <c r="I41" s="27">
        <v>300</v>
      </c>
      <c r="J41" s="28">
        <v>120</v>
      </c>
      <c r="K41" s="28">
        <v>377</v>
      </c>
      <c r="L41" s="17">
        <v>350</v>
      </c>
      <c r="M41" s="17"/>
      <c r="N41" s="17">
        <v>400</v>
      </c>
      <c r="O41" s="17"/>
      <c r="P41" s="17">
        <v>450</v>
      </c>
      <c r="Q41" s="17"/>
      <c r="R41" s="17" t="s">
        <v>25</v>
      </c>
      <c r="S41" s="18">
        <f t="shared" si="6"/>
        <v>165.66666666666669</v>
      </c>
      <c r="T41" s="60">
        <f>AVERAGE(S41:S44)</f>
        <v>154.26007175000001</v>
      </c>
      <c r="U41" s="64" t="s">
        <v>26</v>
      </c>
      <c r="V41" s="20" t="s">
        <v>89</v>
      </c>
      <c r="W41" s="69" t="s">
        <v>135</v>
      </c>
      <c r="X41" s="4"/>
      <c r="Y41" s="4"/>
      <c r="Z41" s="4"/>
      <c r="AA41" s="4"/>
      <c r="AB41" s="4"/>
      <c r="AC41" s="4"/>
      <c r="AD41" s="4"/>
      <c r="AE41" s="4"/>
      <c r="AF41" s="4"/>
      <c r="AG41" s="4"/>
      <c r="AH41" s="4"/>
      <c r="AI41" s="4"/>
      <c r="AJ41" s="4"/>
      <c r="AK41" s="4"/>
      <c r="AL41" s="4"/>
      <c r="AM41" s="4"/>
      <c r="AN41" s="4"/>
      <c r="AO41" s="4"/>
      <c r="AP41" s="4"/>
      <c r="AQ41" s="4"/>
      <c r="AR41" s="4"/>
      <c r="AS41" s="4"/>
    </row>
    <row r="42" spans="1:45" ht="13.5" customHeight="1">
      <c r="A42" s="63"/>
      <c r="B42" s="63"/>
      <c r="C42" s="63"/>
      <c r="D42" s="63"/>
      <c r="E42" s="11">
        <v>2</v>
      </c>
      <c r="F42" s="12" t="s">
        <v>136</v>
      </c>
      <c r="G42" s="6">
        <v>30</v>
      </c>
      <c r="H42" s="6">
        <v>0.01</v>
      </c>
      <c r="I42" s="27">
        <v>50</v>
      </c>
      <c r="J42" s="28">
        <v>50</v>
      </c>
      <c r="K42" s="28">
        <v>50</v>
      </c>
      <c r="L42" s="17">
        <v>70</v>
      </c>
      <c r="M42" s="17"/>
      <c r="N42" s="17">
        <v>100</v>
      </c>
      <c r="O42" s="17"/>
      <c r="P42" s="17">
        <v>120</v>
      </c>
      <c r="Q42" s="17"/>
      <c r="R42" s="17" t="s">
        <v>25</v>
      </c>
      <c r="S42" s="18">
        <f t="shared" si="6"/>
        <v>200</v>
      </c>
      <c r="T42" s="63"/>
      <c r="U42" s="63"/>
      <c r="V42" s="20" t="s">
        <v>89</v>
      </c>
      <c r="W42" s="67"/>
      <c r="X42" s="4"/>
      <c r="Y42" s="4"/>
      <c r="Z42" s="4"/>
      <c r="AA42" s="4"/>
      <c r="AB42" s="4"/>
      <c r="AC42" s="4"/>
      <c r="AD42" s="4"/>
      <c r="AE42" s="4"/>
      <c r="AF42" s="4"/>
      <c r="AG42" s="4"/>
      <c r="AH42" s="4"/>
      <c r="AI42" s="4"/>
      <c r="AJ42" s="4"/>
      <c r="AK42" s="4"/>
      <c r="AL42" s="4"/>
      <c r="AM42" s="4"/>
      <c r="AN42" s="4"/>
      <c r="AO42" s="4"/>
      <c r="AP42" s="4"/>
      <c r="AQ42" s="4"/>
      <c r="AR42" s="4"/>
      <c r="AS42" s="4"/>
    </row>
    <row r="43" spans="1:45" ht="69" customHeight="1">
      <c r="A43" s="63"/>
      <c r="B43" s="63"/>
      <c r="C43" s="63"/>
      <c r="D43" s="63"/>
      <c r="E43" s="11">
        <v>3</v>
      </c>
      <c r="F43" s="12" t="s">
        <v>137</v>
      </c>
      <c r="G43" s="6">
        <v>2800000</v>
      </c>
      <c r="H43" s="6">
        <v>2229797.7200000002</v>
      </c>
      <c r="I43" s="34">
        <v>3000000</v>
      </c>
      <c r="J43" s="35">
        <v>200000</v>
      </c>
      <c r="K43" s="35">
        <v>1341208.6100000001</v>
      </c>
      <c r="L43" s="17" t="s">
        <v>138</v>
      </c>
      <c r="M43" s="17"/>
      <c r="N43" s="17" t="s">
        <v>139</v>
      </c>
      <c r="O43" s="17"/>
      <c r="P43" s="17" t="s">
        <v>140</v>
      </c>
      <c r="Q43" s="17"/>
      <c r="R43" s="17" t="s">
        <v>25</v>
      </c>
      <c r="S43" s="18">
        <f t="shared" si="6"/>
        <v>51.373620333333335</v>
      </c>
      <c r="T43" s="63"/>
      <c r="U43" s="63"/>
      <c r="V43" s="20" t="s">
        <v>141</v>
      </c>
      <c r="W43" s="67"/>
      <c r="X43" s="31" t="s">
        <v>142</v>
      </c>
      <c r="Y43" s="4"/>
      <c r="Z43" s="4"/>
      <c r="AA43" s="4"/>
      <c r="AB43" s="4"/>
      <c r="AC43" s="4"/>
      <c r="AD43" s="4"/>
      <c r="AE43" s="4"/>
      <c r="AF43" s="4"/>
      <c r="AG43" s="4"/>
      <c r="AH43" s="4"/>
      <c r="AI43" s="4"/>
      <c r="AJ43" s="4"/>
      <c r="AK43" s="4"/>
      <c r="AL43" s="4"/>
      <c r="AM43" s="4"/>
      <c r="AN43" s="4"/>
      <c r="AO43" s="4"/>
      <c r="AP43" s="4"/>
      <c r="AQ43" s="4"/>
      <c r="AR43" s="4"/>
      <c r="AS43" s="4"/>
    </row>
    <row r="44" spans="1:45" ht="13.5" customHeight="1">
      <c r="A44" s="63"/>
      <c r="B44" s="63"/>
      <c r="C44" s="61"/>
      <c r="D44" s="61"/>
      <c r="E44" s="11">
        <v>4</v>
      </c>
      <c r="F44" s="12" t="s">
        <v>143</v>
      </c>
      <c r="G44" s="6">
        <v>20</v>
      </c>
      <c r="H44" s="6">
        <v>0.01</v>
      </c>
      <c r="I44" s="27">
        <v>40</v>
      </c>
      <c r="J44" s="28">
        <v>40</v>
      </c>
      <c r="K44" s="28">
        <v>40</v>
      </c>
      <c r="L44" s="17">
        <v>60</v>
      </c>
      <c r="M44" s="17"/>
      <c r="N44" s="17">
        <v>80</v>
      </c>
      <c r="O44" s="17"/>
      <c r="P44" s="17">
        <v>100</v>
      </c>
      <c r="Q44" s="17"/>
      <c r="R44" s="17" t="s">
        <v>25</v>
      </c>
      <c r="S44" s="18">
        <f t="shared" si="6"/>
        <v>200</v>
      </c>
      <c r="T44" s="61"/>
      <c r="U44" s="61"/>
      <c r="V44" s="20" t="s">
        <v>144</v>
      </c>
      <c r="W44" s="67"/>
      <c r="X44" s="4"/>
      <c r="Y44" s="4"/>
      <c r="Z44" s="4"/>
      <c r="AA44" s="4"/>
      <c r="AB44" s="4"/>
      <c r="AC44" s="4"/>
      <c r="AD44" s="4"/>
      <c r="AE44" s="4"/>
      <c r="AF44" s="4"/>
      <c r="AG44" s="4"/>
      <c r="AH44" s="4"/>
      <c r="AI44" s="4"/>
      <c r="AJ44" s="4"/>
      <c r="AK44" s="4"/>
      <c r="AL44" s="4"/>
      <c r="AM44" s="4"/>
      <c r="AN44" s="4"/>
      <c r="AO44" s="4"/>
      <c r="AP44" s="4"/>
      <c r="AQ44" s="4"/>
      <c r="AR44" s="4"/>
      <c r="AS44" s="4"/>
    </row>
    <row r="45" spans="1:45" ht="41.25" customHeight="1">
      <c r="A45" s="63"/>
      <c r="B45" s="63"/>
      <c r="C45" s="75">
        <v>20</v>
      </c>
      <c r="D45" s="76" t="s">
        <v>145</v>
      </c>
      <c r="E45" s="11">
        <v>1</v>
      </c>
      <c r="F45" s="12" t="s">
        <v>146</v>
      </c>
      <c r="G45" s="6">
        <v>43</v>
      </c>
      <c r="H45" s="6">
        <v>48.65</v>
      </c>
      <c r="I45" s="14">
        <v>0.5</v>
      </c>
      <c r="J45" s="15">
        <v>0.5</v>
      </c>
      <c r="K45" s="15">
        <v>0.8</v>
      </c>
      <c r="L45" s="17">
        <v>60</v>
      </c>
      <c r="M45" s="17"/>
      <c r="N45" s="17">
        <v>70</v>
      </c>
      <c r="O45" s="17"/>
      <c r="P45" s="17">
        <v>80</v>
      </c>
      <c r="Q45" s="17"/>
      <c r="R45" s="17" t="s">
        <v>25</v>
      </c>
      <c r="S45" s="18">
        <f t="shared" ref="S45:S46" si="7">(K45/I45)*100</f>
        <v>160</v>
      </c>
      <c r="T45" s="60">
        <f>AVERAGE(S45:S46)</f>
        <v>130</v>
      </c>
      <c r="U45" s="64" t="s">
        <v>26</v>
      </c>
      <c r="V45" s="20" t="s">
        <v>89</v>
      </c>
      <c r="W45" s="66"/>
      <c r="X45" s="4"/>
      <c r="Y45" s="4" t="s">
        <v>147</v>
      </c>
      <c r="Z45" s="4"/>
      <c r="AA45" s="4"/>
      <c r="AB45" s="4"/>
      <c r="AC45" s="4"/>
      <c r="AD45" s="4"/>
      <c r="AE45" s="4"/>
      <c r="AF45" s="4"/>
      <c r="AG45" s="4"/>
      <c r="AH45" s="4"/>
      <c r="AI45" s="4"/>
      <c r="AJ45" s="4"/>
      <c r="AK45" s="4"/>
      <c r="AL45" s="4"/>
      <c r="AM45" s="4"/>
      <c r="AN45" s="4"/>
      <c r="AO45" s="4"/>
      <c r="AP45" s="4"/>
      <c r="AQ45" s="4"/>
      <c r="AR45" s="4"/>
      <c r="AS45" s="4"/>
    </row>
    <row r="46" spans="1:45" ht="13.5" customHeight="1">
      <c r="A46" s="63"/>
      <c r="B46" s="63"/>
      <c r="C46" s="61"/>
      <c r="D46" s="61"/>
      <c r="E46" s="11">
        <v>2</v>
      </c>
      <c r="F46" s="12" t="s">
        <v>148</v>
      </c>
      <c r="G46" s="6">
        <v>75</v>
      </c>
      <c r="H46" s="6">
        <v>0</v>
      </c>
      <c r="I46" s="14">
        <v>0.8</v>
      </c>
      <c r="J46" s="15">
        <v>0.8</v>
      </c>
      <c r="K46" s="15">
        <v>0.8</v>
      </c>
      <c r="L46" s="17">
        <v>85</v>
      </c>
      <c r="M46" s="17"/>
      <c r="N46" s="17">
        <v>88</v>
      </c>
      <c r="O46" s="17"/>
      <c r="P46" s="17">
        <v>90</v>
      </c>
      <c r="Q46" s="17"/>
      <c r="R46" s="17" t="s">
        <v>25</v>
      </c>
      <c r="S46" s="18">
        <f t="shared" si="7"/>
        <v>100</v>
      </c>
      <c r="T46" s="61"/>
      <c r="U46" s="61"/>
      <c r="V46" s="20" t="s">
        <v>89</v>
      </c>
      <c r="W46" s="67"/>
      <c r="X46" s="4"/>
      <c r="Y46" s="4"/>
      <c r="Z46" s="4"/>
      <c r="AA46" s="4"/>
      <c r="AB46" s="4"/>
      <c r="AC46" s="4"/>
      <c r="AD46" s="4"/>
      <c r="AE46" s="4"/>
      <c r="AF46" s="4"/>
      <c r="AG46" s="4"/>
      <c r="AH46" s="4"/>
      <c r="AI46" s="4"/>
      <c r="AJ46" s="4"/>
      <c r="AK46" s="4"/>
      <c r="AL46" s="4"/>
      <c r="AM46" s="4"/>
      <c r="AN46" s="4"/>
      <c r="AO46" s="4"/>
      <c r="AP46" s="4"/>
      <c r="AQ46" s="4"/>
      <c r="AR46" s="4"/>
      <c r="AS46" s="4"/>
    </row>
    <row r="47" spans="1:45" ht="41.25" customHeight="1">
      <c r="A47" s="63"/>
      <c r="B47" s="63"/>
      <c r="C47" s="65">
        <v>21</v>
      </c>
      <c r="D47" s="74" t="s">
        <v>149</v>
      </c>
      <c r="E47" s="11">
        <v>1</v>
      </c>
      <c r="F47" s="12" t="s">
        <v>150</v>
      </c>
      <c r="G47" s="6">
        <v>0</v>
      </c>
      <c r="H47" s="6">
        <v>0</v>
      </c>
      <c r="I47" s="34">
        <v>20000</v>
      </c>
      <c r="J47" s="35">
        <v>20000</v>
      </c>
      <c r="K47" s="35">
        <v>0</v>
      </c>
      <c r="L47" s="17" t="s">
        <v>151</v>
      </c>
      <c r="M47" s="17"/>
      <c r="N47" s="17" t="s">
        <v>152</v>
      </c>
      <c r="O47" s="17"/>
      <c r="P47" s="17" t="s">
        <v>153</v>
      </c>
      <c r="Q47" s="17"/>
      <c r="R47" s="17" t="s">
        <v>25</v>
      </c>
      <c r="S47" s="18">
        <f t="shared" ref="S47:S73" si="8">((J47+K47)/I47)*100</f>
        <v>100</v>
      </c>
      <c r="T47" s="60">
        <f>AVERAGE(S47:S49)</f>
        <v>130.47619047619048</v>
      </c>
      <c r="U47" s="64" t="s">
        <v>26</v>
      </c>
      <c r="V47" s="20" t="s">
        <v>154</v>
      </c>
      <c r="W47" s="66"/>
      <c r="X47" s="4"/>
      <c r="Y47" s="4"/>
      <c r="Z47" s="4"/>
      <c r="AA47" s="4"/>
      <c r="AB47" s="4"/>
      <c r="AC47" s="4"/>
      <c r="AD47" s="4"/>
      <c r="AE47" s="4"/>
      <c r="AF47" s="4"/>
      <c r="AG47" s="4"/>
      <c r="AH47" s="4"/>
      <c r="AI47" s="4"/>
      <c r="AJ47" s="4"/>
      <c r="AK47" s="4"/>
      <c r="AL47" s="4"/>
      <c r="AM47" s="4"/>
      <c r="AN47" s="4"/>
      <c r="AO47" s="4"/>
      <c r="AP47" s="4"/>
      <c r="AQ47" s="4"/>
      <c r="AR47" s="4"/>
      <c r="AS47" s="4"/>
    </row>
    <row r="48" spans="1:45" ht="43.5" customHeight="1">
      <c r="A48" s="63"/>
      <c r="B48" s="63"/>
      <c r="C48" s="63"/>
      <c r="D48" s="63"/>
      <c r="E48" s="11">
        <v>2</v>
      </c>
      <c r="F48" s="12" t="s">
        <v>155</v>
      </c>
      <c r="G48" s="6">
        <v>342</v>
      </c>
      <c r="H48" s="6">
        <v>404</v>
      </c>
      <c r="I48" s="27">
        <v>350</v>
      </c>
      <c r="J48" s="28">
        <v>150</v>
      </c>
      <c r="K48" s="28">
        <v>120</v>
      </c>
      <c r="L48" s="17">
        <v>380</v>
      </c>
      <c r="M48" s="17"/>
      <c r="N48" s="17">
        <v>400</v>
      </c>
      <c r="O48" s="17"/>
      <c r="P48" s="17">
        <v>420</v>
      </c>
      <c r="Q48" s="17"/>
      <c r="R48" s="17" t="s">
        <v>25</v>
      </c>
      <c r="S48" s="18">
        <f t="shared" si="8"/>
        <v>77.142857142857153</v>
      </c>
      <c r="T48" s="63"/>
      <c r="U48" s="63"/>
      <c r="V48" s="20" t="s">
        <v>154</v>
      </c>
      <c r="W48" s="67"/>
      <c r="X48" s="31" t="s">
        <v>156</v>
      </c>
      <c r="Y48" s="4"/>
      <c r="Z48" s="4"/>
      <c r="AA48" s="4"/>
      <c r="AB48" s="4"/>
      <c r="AC48" s="4"/>
      <c r="AD48" s="4"/>
      <c r="AE48" s="4"/>
      <c r="AF48" s="4"/>
      <c r="AG48" s="4"/>
      <c r="AH48" s="4"/>
      <c r="AI48" s="4"/>
      <c r="AJ48" s="4"/>
      <c r="AK48" s="4"/>
      <c r="AL48" s="4"/>
      <c r="AM48" s="4"/>
      <c r="AN48" s="4"/>
      <c r="AO48" s="4"/>
      <c r="AP48" s="4"/>
      <c r="AQ48" s="4"/>
      <c r="AR48" s="4"/>
      <c r="AS48" s="4"/>
    </row>
    <row r="49" spans="1:45" ht="13.5" customHeight="1">
      <c r="A49" s="63"/>
      <c r="B49" s="63"/>
      <c r="C49" s="61"/>
      <c r="D49" s="61"/>
      <c r="E49" s="11">
        <v>3</v>
      </c>
      <c r="F49" s="12" t="s">
        <v>157</v>
      </c>
      <c r="G49" s="6">
        <v>275</v>
      </c>
      <c r="H49" s="6">
        <v>149</v>
      </c>
      <c r="I49" s="27">
        <v>280</v>
      </c>
      <c r="J49" s="28">
        <v>300</v>
      </c>
      <c r="K49" s="28">
        <v>300</v>
      </c>
      <c r="L49" s="17">
        <v>285</v>
      </c>
      <c r="M49" s="17"/>
      <c r="N49" s="17">
        <v>290</v>
      </c>
      <c r="O49" s="17"/>
      <c r="P49" s="17">
        <v>300</v>
      </c>
      <c r="Q49" s="17"/>
      <c r="R49" s="17" t="s">
        <v>25</v>
      </c>
      <c r="S49" s="18">
        <f t="shared" si="8"/>
        <v>214.28571428571428</v>
      </c>
      <c r="T49" s="61"/>
      <c r="U49" s="61"/>
      <c r="V49" s="20" t="s">
        <v>89</v>
      </c>
      <c r="W49" s="67"/>
      <c r="X49" s="4"/>
      <c r="Y49" s="4"/>
      <c r="Z49" s="4"/>
      <c r="AA49" s="4"/>
      <c r="AB49" s="4"/>
      <c r="AC49" s="4"/>
      <c r="AD49" s="4"/>
      <c r="AE49" s="4"/>
      <c r="AF49" s="4"/>
      <c r="AG49" s="4"/>
      <c r="AH49" s="4"/>
      <c r="AI49" s="4"/>
      <c r="AJ49" s="4"/>
      <c r="AK49" s="4"/>
      <c r="AL49" s="4"/>
      <c r="AM49" s="4"/>
      <c r="AN49" s="4"/>
      <c r="AO49" s="4"/>
      <c r="AP49" s="4"/>
      <c r="AQ49" s="4"/>
      <c r="AR49" s="4"/>
      <c r="AS49" s="4"/>
    </row>
    <row r="50" spans="1:45" ht="27.75" customHeight="1">
      <c r="A50" s="63"/>
      <c r="B50" s="63"/>
      <c r="C50" s="65">
        <v>22</v>
      </c>
      <c r="D50" s="74" t="s">
        <v>158</v>
      </c>
      <c r="E50" s="11">
        <v>1</v>
      </c>
      <c r="F50" s="12" t="s">
        <v>159</v>
      </c>
      <c r="G50" s="6">
        <v>18</v>
      </c>
      <c r="H50" s="6">
        <v>0.01</v>
      </c>
      <c r="I50" s="27">
        <v>27</v>
      </c>
      <c r="J50" s="28">
        <v>27</v>
      </c>
      <c r="K50" s="28">
        <v>300</v>
      </c>
      <c r="L50" s="17">
        <v>36</v>
      </c>
      <c r="M50" s="17"/>
      <c r="N50" s="17">
        <v>45</v>
      </c>
      <c r="O50" s="17"/>
      <c r="P50" s="17">
        <v>54</v>
      </c>
      <c r="Q50" s="17"/>
      <c r="R50" s="17" t="s">
        <v>25</v>
      </c>
      <c r="S50" s="18">
        <f t="shared" si="8"/>
        <v>1211.1111111111111</v>
      </c>
      <c r="T50" s="60">
        <f>AVERAGE(S50:S55)</f>
        <v>348.8125205610022</v>
      </c>
      <c r="U50" s="64" t="s">
        <v>26</v>
      </c>
      <c r="V50" s="36" t="s">
        <v>160</v>
      </c>
      <c r="W50" s="66"/>
      <c r="X50" s="4"/>
      <c r="Y50" s="4"/>
      <c r="Z50" s="4"/>
      <c r="AA50" s="4"/>
      <c r="AB50" s="4"/>
      <c r="AC50" s="4"/>
      <c r="AD50" s="4"/>
      <c r="AE50" s="4"/>
      <c r="AF50" s="4"/>
      <c r="AG50" s="4"/>
      <c r="AH50" s="4"/>
      <c r="AI50" s="4"/>
      <c r="AJ50" s="4"/>
      <c r="AK50" s="4"/>
      <c r="AL50" s="4"/>
      <c r="AM50" s="4"/>
      <c r="AN50" s="4"/>
      <c r="AO50" s="4"/>
      <c r="AP50" s="4"/>
      <c r="AQ50" s="4"/>
      <c r="AR50" s="4"/>
      <c r="AS50" s="4"/>
    </row>
    <row r="51" spans="1:45" ht="13.5" customHeight="1">
      <c r="A51" s="63"/>
      <c r="B51" s="63"/>
      <c r="C51" s="63"/>
      <c r="D51" s="63"/>
      <c r="E51" s="11">
        <v>2</v>
      </c>
      <c r="F51" s="12" t="s">
        <v>161</v>
      </c>
      <c r="G51" s="6">
        <v>18</v>
      </c>
      <c r="H51" s="6">
        <v>0.01</v>
      </c>
      <c r="I51" s="27">
        <v>17</v>
      </c>
      <c r="J51" s="28">
        <v>17</v>
      </c>
      <c r="K51" s="28">
        <v>7</v>
      </c>
      <c r="L51" s="17">
        <v>20</v>
      </c>
      <c r="M51" s="17"/>
      <c r="N51" s="17">
        <v>25</v>
      </c>
      <c r="O51" s="17"/>
      <c r="P51" s="17">
        <v>30</v>
      </c>
      <c r="Q51" s="17"/>
      <c r="R51" s="17" t="s">
        <v>25</v>
      </c>
      <c r="S51" s="18">
        <f t="shared" si="8"/>
        <v>141.1764705882353</v>
      </c>
      <c r="T51" s="63"/>
      <c r="U51" s="63"/>
      <c r="V51" s="36" t="s">
        <v>160</v>
      </c>
      <c r="W51" s="67"/>
      <c r="X51" s="4"/>
      <c r="Y51" s="4"/>
      <c r="Z51" s="4"/>
      <c r="AA51" s="4"/>
      <c r="AB51" s="4"/>
      <c r="AC51" s="4"/>
      <c r="AD51" s="4"/>
      <c r="AE51" s="4"/>
      <c r="AF51" s="4"/>
      <c r="AG51" s="4"/>
      <c r="AH51" s="4"/>
      <c r="AI51" s="4"/>
      <c r="AJ51" s="4"/>
      <c r="AK51" s="4"/>
      <c r="AL51" s="4"/>
      <c r="AM51" s="4"/>
      <c r="AN51" s="4"/>
      <c r="AO51" s="4"/>
      <c r="AP51" s="4"/>
      <c r="AQ51" s="4"/>
      <c r="AR51" s="4"/>
      <c r="AS51" s="4"/>
    </row>
    <row r="52" spans="1:45" ht="58.5" customHeight="1">
      <c r="A52" s="63"/>
      <c r="B52" s="63"/>
      <c r="C52" s="63"/>
      <c r="D52" s="63"/>
      <c r="E52" s="11">
        <v>3</v>
      </c>
      <c r="F52" s="12" t="s">
        <v>162</v>
      </c>
      <c r="G52" s="6">
        <v>250</v>
      </c>
      <c r="H52" s="6">
        <v>232</v>
      </c>
      <c r="I52" s="27">
        <v>300</v>
      </c>
      <c r="J52" s="28">
        <v>300</v>
      </c>
      <c r="K52" s="28">
        <v>700</v>
      </c>
      <c r="L52" s="17">
        <v>350</v>
      </c>
      <c r="M52" s="17"/>
      <c r="N52" s="17">
        <v>400</v>
      </c>
      <c r="O52" s="17"/>
      <c r="P52" s="17">
        <v>450</v>
      </c>
      <c r="Q52" s="17"/>
      <c r="R52" s="17" t="s">
        <v>25</v>
      </c>
      <c r="S52" s="18">
        <f t="shared" si="8"/>
        <v>333.33333333333337</v>
      </c>
      <c r="T52" s="63"/>
      <c r="U52" s="63"/>
      <c r="V52" s="36" t="s">
        <v>160</v>
      </c>
      <c r="W52" s="67"/>
      <c r="X52" s="4"/>
      <c r="Y52" s="4"/>
      <c r="Z52" s="4"/>
      <c r="AA52" s="4"/>
      <c r="AB52" s="4"/>
      <c r="AC52" s="4"/>
      <c r="AD52" s="4"/>
      <c r="AE52" s="4"/>
      <c r="AF52" s="4"/>
      <c r="AG52" s="4"/>
      <c r="AH52" s="4"/>
      <c r="AI52" s="4"/>
      <c r="AJ52" s="4"/>
      <c r="AK52" s="4"/>
      <c r="AL52" s="4"/>
      <c r="AM52" s="4"/>
      <c r="AN52" s="4"/>
      <c r="AO52" s="4"/>
      <c r="AP52" s="4"/>
      <c r="AQ52" s="4"/>
      <c r="AR52" s="4"/>
      <c r="AS52" s="4"/>
    </row>
    <row r="53" spans="1:45" ht="52.5" customHeight="1">
      <c r="A53" s="63"/>
      <c r="B53" s="63"/>
      <c r="C53" s="63"/>
      <c r="D53" s="63"/>
      <c r="E53" s="11">
        <v>4</v>
      </c>
      <c r="F53" s="12" t="s">
        <v>163</v>
      </c>
      <c r="G53" s="6">
        <v>120</v>
      </c>
      <c r="H53" s="6">
        <v>232</v>
      </c>
      <c r="I53" s="27">
        <v>200</v>
      </c>
      <c r="J53" s="28">
        <v>200</v>
      </c>
      <c r="K53" s="28">
        <v>200</v>
      </c>
      <c r="L53" s="17">
        <v>250</v>
      </c>
      <c r="M53" s="17"/>
      <c r="N53" s="17">
        <v>300</v>
      </c>
      <c r="O53" s="17"/>
      <c r="P53" s="17">
        <v>350</v>
      </c>
      <c r="Q53" s="17"/>
      <c r="R53" s="17" t="s">
        <v>25</v>
      </c>
      <c r="S53" s="18">
        <f t="shared" si="8"/>
        <v>200</v>
      </c>
      <c r="T53" s="63"/>
      <c r="U53" s="63"/>
      <c r="V53" s="36" t="s">
        <v>160</v>
      </c>
      <c r="W53" s="67"/>
      <c r="X53" s="4"/>
      <c r="Y53" s="4"/>
      <c r="Z53" s="4"/>
      <c r="AA53" s="4"/>
      <c r="AB53" s="4"/>
      <c r="AC53" s="4"/>
      <c r="AD53" s="4"/>
      <c r="AE53" s="4"/>
      <c r="AF53" s="4"/>
      <c r="AG53" s="4"/>
      <c r="AH53" s="4"/>
      <c r="AI53" s="4"/>
      <c r="AJ53" s="4"/>
      <c r="AK53" s="4"/>
      <c r="AL53" s="4"/>
      <c r="AM53" s="4"/>
      <c r="AN53" s="4"/>
      <c r="AO53" s="4"/>
      <c r="AP53" s="4"/>
      <c r="AQ53" s="4"/>
      <c r="AR53" s="4"/>
      <c r="AS53" s="4"/>
    </row>
    <row r="54" spans="1:45" ht="13.5" customHeight="1">
      <c r="A54" s="63"/>
      <c r="B54" s="63"/>
      <c r="C54" s="63"/>
      <c r="D54" s="63"/>
      <c r="E54" s="11">
        <v>5</v>
      </c>
      <c r="F54" s="12" t="s">
        <v>164</v>
      </c>
      <c r="G54" s="6">
        <v>0</v>
      </c>
      <c r="H54" s="6">
        <v>0</v>
      </c>
      <c r="I54" s="27">
        <v>1</v>
      </c>
      <c r="J54" s="28">
        <v>0</v>
      </c>
      <c r="K54" s="28">
        <v>0</v>
      </c>
      <c r="L54" s="17">
        <v>1</v>
      </c>
      <c r="M54" s="17"/>
      <c r="N54" s="17">
        <v>2</v>
      </c>
      <c r="O54" s="17"/>
      <c r="P54" s="17">
        <v>3</v>
      </c>
      <c r="Q54" s="17"/>
      <c r="R54" s="17" t="s">
        <v>25</v>
      </c>
      <c r="S54" s="18">
        <f t="shared" si="8"/>
        <v>0</v>
      </c>
      <c r="T54" s="63"/>
      <c r="U54" s="63"/>
      <c r="V54" s="20" t="s">
        <v>49</v>
      </c>
      <c r="W54" s="67"/>
      <c r="X54" s="31" t="s">
        <v>165</v>
      </c>
      <c r="Y54" s="4"/>
      <c r="Z54" s="4"/>
      <c r="AA54" s="4"/>
      <c r="AB54" s="4"/>
      <c r="AC54" s="4"/>
      <c r="AD54" s="4"/>
      <c r="AE54" s="4"/>
      <c r="AF54" s="4"/>
      <c r="AG54" s="4"/>
      <c r="AH54" s="4"/>
      <c r="AI54" s="4"/>
      <c r="AJ54" s="4"/>
      <c r="AK54" s="4"/>
      <c r="AL54" s="4"/>
      <c r="AM54" s="4"/>
      <c r="AN54" s="4"/>
      <c r="AO54" s="4"/>
      <c r="AP54" s="4"/>
      <c r="AQ54" s="4"/>
      <c r="AR54" s="4"/>
      <c r="AS54" s="4"/>
    </row>
    <row r="55" spans="1:45" ht="13.5" customHeight="1">
      <c r="A55" s="61"/>
      <c r="B55" s="61"/>
      <c r="C55" s="61"/>
      <c r="D55" s="61"/>
      <c r="E55" s="11">
        <v>6</v>
      </c>
      <c r="F55" s="12" t="s">
        <v>166</v>
      </c>
      <c r="G55" s="6">
        <v>100000</v>
      </c>
      <c r="H55" s="6">
        <v>148185.45000000001</v>
      </c>
      <c r="I55" s="34">
        <v>120000</v>
      </c>
      <c r="J55" s="35">
        <v>120000</v>
      </c>
      <c r="K55" s="35">
        <v>128705.05</v>
      </c>
      <c r="L55" s="17">
        <v>130000</v>
      </c>
      <c r="M55" s="17"/>
      <c r="N55" s="17">
        <v>140000</v>
      </c>
      <c r="O55" s="17"/>
      <c r="P55" s="17" t="s">
        <v>167</v>
      </c>
      <c r="Q55" s="17"/>
      <c r="R55" s="17" t="s">
        <v>25</v>
      </c>
      <c r="S55" s="18">
        <f t="shared" si="8"/>
        <v>207.25420833333334</v>
      </c>
      <c r="T55" s="61"/>
      <c r="U55" s="61"/>
      <c r="V55" s="36" t="s">
        <v>160</v>
      </c>
      <c r="W55" s="67"/>
      <c r="X55" s="4"/>
      <c r="Y55" s="4"/>
      <c r="Z55" s="4"/>
      <c r="AA55" s="4"/>
      <c r="AB55" s="4"/>
      <c r="AC55" s="4"/>
      <c r="AD55" s="4"/>
      <c r="AE55" s="4"/>
      <c r="AF55" s="4"/>
      <c r="AG55" s="4"/>
      <c r="AH55" s="4"/>
      <c r="AI55" s="4"/>
      <c r="AJ55" s="4"/>
      <c r="AK55" s="4"/>
      <c r="AL55" s="4"/>
      <c r="AM55" s="4"/>
      <c r="AN55" s="4"/>
      <c r="AO55" s="4"/>
      <c r="AP55" s="4"/>
      <c r="AQ55" s="4"/>
      <c r="AR55" s="4"/>
      <c r="AS55" s="4"/>
    </row>
    <row r="56" spans="1:45" ht="106.5" customHeight="1">
      <c r="A56" s="72" t="s">
        <v>21</v>
      </c>
      <c r="B56" s="72" t="s">
        <v>168</v>
      </c>
      <c r="C56" s="11">
        <v>23</v>
      </c>
      <c r="D56" s="12" t="s">
        <v>169</v>
      </c>
      <c r="E56" s="11">
        <v>1</v>
      </c>
      <c r="F56" s="12" t="s">
        <v>170</v>
      </c>
      <c r="G56" s="6">
        <v>5</v>
      </c>
      <c r="H56" s="6">
        <v>4</v>
      </c>
      <c r="I56" s="27">
        <v>30</v>
      </c>
      <c r="J56" s="28">
        <v>0</v>
      </c>
      <c r="K56" s="28">
        <v>5</v>
      </c>
      <c r="L56" s="17">
        <v>50</v>
      </c>
      <c r="M56" s="17"/>
      <c r="N56" s="17">
        <v>69</v>
      </c>
      <c r="O56" s="17"/>
      <c r="P56" s="17">
        <v>69</v>
      </c>
      <c r="Q56" s="17"/>
      <c r="R56" s="17" t="s">
        <v>25</v>
      </c>
      <c r="S56" s="18">
        <f t="shared" si="8"/>
        <v>16.666666666666664</v>
      </c>
      <c r="T56" s="18">
        <f>AVERAGE(S56)</f>
        <v>16.666666666666664</v>
      </c>
      <c r="U56" s="37" t="s">
        <v>48</v>
      </c>
      <c r="V56" s="20" t="s">
        <v>171</v>
      </c>
      <c r="W56" s="26" t="s">
        <v>172</v>
      </c>
      <c r="X56" s="31" t="s">
        <v>173</v>
      </c>
      <c r="Y56" s="4"/>
      <c r="Z56" s="4"/>
      <c r="AA56" s="4"/>
      <c r="AB56" s="4"/>
      <c r="AC56" s="4"/>
      <c r="AD56" s="4"/>
      <c r="AE56" s="4"/>
      <c r="AF56" s="4"/>
      <c r="AG56" s="4"/>
      <c r="AH56" s="4"/>
      <c r="AI56" s="4"/>
      <c r="AJ56" s="4"/>
      <c r="AK56" s="4"/>
      <c r="AL56" s="4"/>
      <c r="AM56" s="4"/>
      <c r="AN56" s="4"/>
      <c r="AO56" s="4"/>
      <c r="AP56" s="4"/>
      <c r="AQ56" s="4"/>
      <c r="AR56" s="4"/>
      <c r="AS56" s="4"/>
    </row>
    <row r="57" spans="1:45" ht="59.25" customHeight="1">
      <c r="A57" s="63"/>
      <c r="B57" s="63"/>
      <c r="C57" s="65">
        <v>24</v>
      </c>
      <c r="D57" s="74" t="s">
        <v>174</v>
      </c>
      <c r="E57" s="11">
        <v>1</v>
      </c>
      <c r="F57" s="12" t="s">
        <v>175</v>
      </c>
      <c r="G57" s="6">
        <v>560</v>
      </c>
      <c r="H57" s="6">
        <v>546</v>
      </c>
      <c r="I57" s="27">
        <v>572</v>
      </c>
      <c r="J57" s="28">
        <v>555</v>
      </c>
      <c r="K57" s="28">
        <v>548</v>
      </c>
      <c r="L57" s="17">
        <v>584</v>
      </c>
      <c r="M57" s="17"/>
      <c r="N57" s="17">
        <v>595</v>
      </c>
      <c r="O57" s="17"/>
      <c r="P57" s="17">
        <v>607</v>
      </c>
      <c r="Q57" s="17"/>
      <c r="R57" s="17" t="s">
        <v>25</v>
      </c>
      <c r="S57" s="18">
        <f t="shared" si="8"/>
        <v>192.83216783216784</v>
      </c>
      <c r="T57" s="60">
        <f>AVERAGE(S57:S61)</f>
        <v>224.62444396663187</v>
      </c>
      <c r="U57" s="64" t="s">
        <v>26</v>
      </c>
      <c r="V57" s="20" t="s">
        <v>176</v>
      </c>
      <c r="W57" s="68" t="s">
        <v>177</v>
      </c>
      <c r="X57" s="21" t="s">
        <v>178</v>
      </c>
      <c r="Y57" s="68" t="s">
        <v>179</v>
      </c>
      <c r="Z57" s="4"/>
      <c r="AA57" s="4"/>
      <c r="AB57" s="4"/>
      <c r="AC57" s="4"/>
      <c r="AD57" s="4"/>
      <c r="AE57" s="4"/>
      <c r="AF57" s="4"/>
      <c r="AG57" s="4"/>
      <c r="AH57" s="4"/>
      <c r="AI57" s="4"/>
      <c r="AJ57" s="4"/>
      <c r="AK57" s="4"/>
      <c r="AL57" s="4"/>
      <c r="AM57" s="4"/>
      <c r="AN57" s="4"/>
      <c r="AO57" s="4"/>
      <c r="AP57" s="4"/>
      <c r="AQ57" s="4"/>
      <c r="AR57" s="4"/>
      <c r="AS57" s="4"/>
    </row>
    <row r="58" spans="1:45" ht="66" customHeight="1">
      <c r="A58" s="63"/>
      <c r="B58" s="63"/>
      <c r="C58" s="63"/>
      <c r="D58" s="63"/>
      <c r="E58" s="11">
        <v>2</v>
      </c>
      <c r="F58" s="12" t="s">
        <v>180</v>
      </c>
      <c r="G58" s="6">
        <v>55</v>
      </c>
      <c r="H58" s="6">
        <v>62</v>
      </c>
      <c r="I58" s="27">
        <v>60</v>
      </c>
      <c r="J58" s="28">
        <v>65</v>
      </c>
      <c r="K58" s="28">
        <v>77</v>
      </c>
      <c r="L58" s="17">
        <v>67</v>
      </c>
      <c r="M58" s="17"/>
      <c r="N58" s="17">
        <v>74</v>
      </c>
      <c r="O58" s="17"/>
      <c r="P58" s="17">
        <v>82</v>
      </c>
      <c r="Q58" s="17"/>
      <c r="R58" s="17" t="s">
        <v>25</v>
      </c>
      <c r="S58" s="18">
        <f t="shared" si="8"/>
        <v>236.66666666666666</v>
      </c>
      <c r="T58" s="63"/>
      <c r="U58" s="63"/>
      <c r="V58" s="20" t="s">
        <v>176</v>
      </c>
      <c r="W58" s="67"/>
      <c r="X58" s="21" t="s">
        <v>181</v>
      </c>
      <c r="Y58" s="67"/>
      <c r="Z58" s="4"/>
      <c r="AA58" s="4"/>
      <c r="AB58" s="4"/>
      <c r="AC58" s="4"/>
      <c r="AD58" s="4"/>
      <c r="AE58" s="4"/>
      <c r="AF58" s="4"/>
      <c r="AG58" s="4"/>
      <c r="AH58" s="4"/>
      <c r="AI58" s="4"/>
      <c r="AJ58" s="4"/>
      <c r="AK58" s="4"/>
      <c r="AL58" s="4"/>
      <c r="AM58" s="4"/>
      <c r="AN58" s="4"/>
      <c r="AO58" s="4"/>
      <c r="AP58" s="4"/>
      <c r="AQ58" s="4"/>
      <c r="AR58" s="4"/>
      <c r="AS58" s="4"/>
    </row>
    <row r="59" spans="1:45" ht="90" customHeight="1">
      <c r="A59" s="63"/>
      <c r="B59" s="63"/>
      <c r="C59" s="63"/>
      <c r="D59" s="63"/>
      <c r="E59" s="11">
        <v>3</v>
      </c>
      <c r="F59" s="12" t="s">
        <v>182</v>
      </c>
      <c r="G59" s="6">
        <v>421</v>
      </c>
      <c r="H59" s="6">
        <v>421</v>
      </c>
      <c r="I59" s="27">
        <v>505</v>
      </c>
      <c r="J59" s="28">
        <v>1176</v>
      </c>
      <c r="K59" s="28">
        <v>1159</v>
      </c>
      <c r="L59" s="17">
        <v>606</v>
      </c>
      <c r="M59" s="17"/>
      <c r="N59" s="17">
        <v>727</v>
      </c>
      <c r="O59" s="17"/>
      <c r="P59" s="17">
        <v>872</v>
      </c>
      <c r="Q59" s="17"/>
      <c r="R59" s="17" t="s">
        <v>25</v>
      </c>
      <c r="S59" s="18">
        <f t="shared" si="8"/>
        <v>462.37623762376234</v>
      </c>
      <c r="T59" s="63"/>
      <c r="U59" s="63"/>
      <c r="V59" s="20" t="s">
        <v>176</v>
      </c>
      <c r="W59" s="67"/>
      <c r="X59" s="21" t="s">
        <v>183</v>
      </c>
      <c r="Y59" s="67"/>
      <c r="Z59" s="4"/>
      <c r="AA59" s="4"/>
      <c r="AB59" s="4"/>
      <c r="AC59" s="4"/>
      <c r="AD59" s="4"/>
      <c r="AE59" s="4"/>
      <c r="AF59" s="4"/>
      <c r="AG59" s="4"/>
      <c r="AH59" s="4"/>
      <c r="AI59" s="4"/>
      <c r="AJ59" s="4"/>
      <c r="AK59" s="4"/>
      <c r="AL59" s="4"/>
      <c r="AM59" s="4"/>
      <c r="AN59" s="4"/>
      <c r="AO59" s="4"/>
      <c r="AP59" s="4"/>
      <c r="AQ59" s="4"/>
      <c r="AR59" s="4"/>
      <c r="AS59" s="4"/>
    </row>
    <row r="60" spans="1:45" ht="78.75" customHeight="1">
      <c r="A60" s="63"/>
      <c r="B60" s="63"/>
      <c r="C60" s="63"/>
      <c r="D60" s="63"/>
      <c r="E60" s="11">
        <v>4</v>
      </c>
      <c r="F60" s="12" t="s">
        <v>184</v>
      </c>
      <c r="G60" s="6">
        <v>50</v>
      </c>
      <c r="H60" s="6">
        <v>48</v>
      </c>
      <c r="I60" s="27">
        <v>56</v>
      </c>
      <c r="J60" s="28">
        <v>22</v>
      </c>
      <c r="K60" s="28">
        <v>48</v>
      </c>
      <c r="L60" s="17">
        <v>62</v>
      </c>
      <c r="M60" s="17"/>
      <c r="N60" s="17">
        <v>70</v>
      </c>
      <c r="O60" s="17"/>
      <c r="P60" s="17">
        <v>78</v>
      </c>
      <c r="Q60" s="17"/>
      <c r="R60" s="17" t="s">
        <v>25</v>
      </c>
      <c r="S60" s="18">
        <f t="shared" si="8"/>
        <v>125</v>
      </c>
      <c r="T60" s="63"/>
      <c r="U60" s="63"/>
      <c r="V60" s="20" t="s">
        <v>176</v>
      </c>
      <c r="W60" s="67"/>
      <c r="X60" s="21" t="s">
        <v>185</v>
      </c>
      <c r="Y60" s="67"/>
      <c r="Z60" s="4"/>
      <c r="AA60" s="4"/>
      <c r="AB60" s="4"/>
      <c r="AC60" s="4"/>
      <c r="AD60" s="4"/>
      <c r="AE60" s="4"/>
      <c r="AF60" s="4"/>
      <c r="AG60" s="4"/>
      <c r="AH60" s="4"/>
      <c r="AI60" s="4"/>
      <c r="AJ60" s="4"/>
      <c r="AK60" s="4"/>
      <c r="AL60" s="4"/>
      <c r="AM60" s="4"/>
      <c r="AN60" s="4"/>
      <c r="AO60" s="4"/>
      <c r="AP60" s="4"/>
      <c r="AQ60" s="4"/>
      <c r="AR60" s="4"/>
      <c r="AS60" s="4"/>
    </row>
    <row r="61" spans="1:45" ht="111" customHeight="1">
      <c r="A61" s="63"/>
      <c r="B61" s="63"/>
      <c r="C61" s="61"/>
      <c r="D61" s="61"/>
      <c r="E61" s="11">
        <v>5</v>
      </c>
      <c r="F61" s="12" t="s">
        <v>186</v>
      </c>
      <c r="G61" s="6">
        <v>18782</v>
      </c>
      <c r="H61" s="6">
        <v>23168</v>
      </c>
      <c r="I61" s="27">
        <v>19721</v>
      </c>
      <c r="J61" s="28">
        <v>7905</v>
      </c>
      <c r="K61" s="28">
        <v>13048</v>
      </c>
      <c r="L61" s="17">
        <v>20707</v>
      </c>
      <c r="M61" s="17"/>
      <c r="N61" s="17">
        <v>21742</v>
      </c>
      <c r="O61" s="17"/>
      <c r="P61" s="17">
        <v>22830</v>
      </c>
      <c r="Q61" s="17"/>
      <c r="R61" s="17" t="s">
        <v>25</v>
      </c>
      <c r="S61" s="18">
        <f t="shared" si="8"/>
        <v>106.24714771056234</v>
      </c>
      <c r="T61" s="61"/>
      <c r="U61" s="61"/>
      <c r="V61" s="20" t="s">
        <v>176</v>
      </c>
      <c r="W61" s="67"/>
      <c r="X61" s="21" t="s">
        <v>187</v>
      </c>
      <c r="Y61" s="67"/>
      <c r="Z61" s="4"/>
      <c r="AA61" s="4"/>
      <c r="AB61" s="4"/>
      <c r="AC61" s="4"/>
      <c r="AD61" s="4"/>
      <c r="AE61" s="4"/>
      <c r="AF61" s="4"/>
      <c r="AG61" s="4"/>
      <c r="AH61" s="4"/>
      <c r="AI61" s="4"/>
      <c r="AJ61" s="4"/>
      <c r="AK61" s="4"/>
      <c r="AL61" s="4"/>
      <c r="AM61" s="4"/>
      <c r="AN61" s="4"/>
      <c r="AO61" s="4"/>
      <c r="AP61" s="4"/>
      <c r="AQ61" s="4"/>
      <c r="AR61" s="4"/>
      <c r="AS61" s="4"/>
    </row>
    <row r="62" spans="1:45" ht="27.75" customHeight="1">
      <c r="A62" s="63"/>
      <c r="B62" s="63"/>
      <c r="C62" s="65">
        <v>25</v>
      </c>
      <c r="D62" s="74" t="s">
        <v>188</v>
      </c>
      <c r="E62" s="11">
        <v>1</v>
      </c>
      <c r="F62" s="12" t="s">
        <v>189</v>
      </c>
      <c r="G62" s="6">
        <v>10</v>
      </c>
      <c r="H62" s="6">
        <v>10</v>
      </c>
      <c r="I62" s="27">
        <v>10</v>
      </c>
      <c r="J62" s="28">
        <v>10</v>
      </c>
      <c r="K62" s="28">
        <v>10</v>
      </c>
      <c r="L62" s="17">
        <v>10</v>
      </c>
      <c r="M62" s="17"/>
      <c r="N62" s="17">
        <v>10</v>
      </c>
      <c r="O62" s="17"/>
      <c r="P62" s="17">
        <v>10</v>
      </c>
      <c r="Q62" s="17"/>
      <c r="R62" s="17" t="s">
        <v>53</v>
      </c>
      <c r="S62" s="18">
        <f t="shared" si="8"/>
        <v>200</v>
      </c>
      <c r="T62" s="60">
        <f>AVERAGE(S62:S63)</f>
        <v>235.57692307692309</v>
      </c>
      <c r="U62" s="64" t="s">
        <v>26</v>
      </c>
      <c r="V62" s="36" t="s">
        <v>190</v>
      </c>
      <c r="W62" s="69" t="s">
        <v>191</v>
      </c>
      <c r="X62" s="4"/>
      <c r="Y62" s="4"/>
      <c r="Z62" s="4"/>
      <c r="AA62" s="4"/>
      <c r="AB62" s="4"/>
      <c r="AC62" s="4"/>
      <c r="AD62" s="4"/>
      <c r="AE62" s="4"/>
      <c r="AF62" s="4"/>
      <c r="AG62" s="4"/>
      <c r="AH62" s="4"/>
      <c r="AI62" s="4"/>
      <c r="AJ62" s="4"/>
      <c r="AK62" s="4"/>
      <c r="AL62" s="4"/>
      <c r="AM62" s="4"/>
      <c r="AN62" s="4"/>
      <c r="AO62" s="4"/>
      <c r="AP62" s="4"/>
      <c r="AQ62" s="4"/>
      <c r="AR62" s="4"/>
      <c r="AS62" s="4"/>
    </row>
    <row r="63" spans="1:45" ht="87.75" customHeight="1">
      <c r="A63" s="61"/>
      <c r="B63" s="61"/>
      <c r="C63" s="61"/>
      <c r="D63" s="61"/>
      <c r="E63" s="11">
        <v>2</v>
      </c>
      <c r="F63" s="12" t="s">
        <v>192</v>
      </c>
      <c r="G63" s="6">
        <v>47</v>
      </c>
      <c r="H63" s="6">
        <v>58</v>
      </c>
      <c r="I63" s="27">
        <v>52</v>
      </c>
      <c r="J63" s="28">
        <v>100</v>
      </c>
      <c r="K63" s="28">
        <v>41</v>
      </c>
      <c r="L63" s="17">
        <v>58</v>
      </c>
      <c r="M63" s="17"/>
      <c r="N63" s="17">
        <v>65</v>
      </c>
      <c r="O63" s="17"/>
      <c r="P63" s="17">
        <v>73</v>
      </c>
      <c r="Q63" s="17"/>
      <c r="R63" s="17" t="s">
        <v>25</v>
      </c>
      <c r="S63" s="18">
        <f t="shared" si="8"/>
        <v>271.15384615384619</v>
      </c>
      <c r="T63" s="61"/>
      <c r="U63" s="61"/>
      <c r="V63" s="36" t="s">
        <v>190</v>
      </c>
      <c r="W63" s="67"/>
      <c r="X63" s="21" t="s">
        <v>193</v>
      </c>
      <c r="Y63" s="4"/>
      <c r="Z63" s="4"/>
      <c r="AA63" s="4"/>
      <c r="AB63" s="4"/>
      <c r="AC63" s="4"/>
      <c r="AD63" s="4"/>
      <c r="AE63" s="4"/>
      <c r="AF63" s="4"/>
      <c r="AG63" s="4"/>
      <c r="AH63" s="4"/>
      <c r="AI63" s="4"/>
      <c r="AJ63" s="4"/>
      <c r="AK63" s="4"/>
      <c r="AL63" s="4"/>
      <c r="AM63" s="4"/>
      <c r="AN63" s="4"/>
      <c r="AO63" s="4"/>
      <c r="AP63" s="4"/>
      <c r="AQ63" s="4"/>
      <c r="AR63" s="4"/>
      <c r="AS63" s="4"/>
    </row>
    <row r="64" spans="1:45" ht="48.75" customHeight="1">
      <c r="A64" s="72" t="s">
        <v>21</v>
      </c>
      <c r="B64" s="72" t="s">
        <v>194</v>
      </c>
      <c r="C64" s="65">
        <v>26</v>
      </c>
      <c r="D64" s="74" t="s">
        <v>195</v>
      </c>
      <c r="E64" s="11">
        <v>1</v>
      </c>
      <c r="F64" s="12" t="s">
        <v>196</v>
      </c>
      <c r="G64" s="6">
        <v>700</v>
      </c>
      <c r="H64" s="6">
        <v>163</v>
      </c>
      <c r="I64" s="27">
        <v>1100</v>
      </c>
      <c r="J64" s="28">
        <v>48</v>
      </c>
      <c r="K64" s="28">
        <v>166</v>
      </c>
      <c r="L64" s="17">
        <v>1500</v>
      </c>
      <c r="M64" s="17"/>
      <c r="N64" s="17">
        <v>2000</v>
      </c>
      <c r="O64" s="17"/>
      <c r="P64" s="17">
        <v>3000</v>
      </c>
      <c r="Q64" s="17"/>
      <c r="R64" s="17" t="s">
        <v>25</v>
      </c>
      <c r="S64" s="18">
        <f t="shared" si="8"/>
        <v>19.454545454545453</v>
      </c>
      <c r="T64" s="60">
        <f>AVERAGE(S64:S66)</f>
        <v>42.234848484848484</v>
      </c>
      <c r="U64" s="62" t="s">
        <v>32</v>
      </c>
      <c r="V64" s="36" t="s">
        <v>197</v>
      </c>
      <c r="W64" s="69" t="s">
        <v>198</v>
      </c>
      <c r="X64" s="4"/>
      <c r="Y64" s="4"/>
      <c r="Z64" s="4"/>
      <c r="AA64" s="4"/>
      <c r="AB64" s="4"/>
      <c r="AC64" s="4"/>
      <c r="AD64" s="4"/>
      <c r="AE64" s="4"/>
      <c r="AF64" s="4"/>
      <c r="AG64" s="4"/>
      <c r="AH64" s="4"/>
      <c r="AI64" s="4"/>
      <c r="AJ64" s="4"/>
      <c r="AK64" s="4"/>
      <c r="AL64" s="4"/>
      <c r="AM64" s="4"/>
      <c r="AN64" s="4"/>
      <c r="AO64" s="4"/>
      <c r="AP64" s="4"/>
      <c r="AQ64" s="4"/>
      <c r="AR64" s="4"/>
      <c r="AS64" s="4"/>
    </row>
    <row r="65" spans="1:45" ht="41.25" customHeight="1">
      <c r="A65" s="63"/>
      <c r="B65" s="63"/>
      <c r="C65" s="63"/>
      <c r="D65" s="63"/>
      <c r="E65" s="11">
        <v>2</v>
      </c>
      <c r="F65" s="12" t="s">
        <v>199</v>
      </c>
      <c r="G65" s="6">
        <v>300</v>
      </c>
      <c r="H65" s="6">
        <v>225</v>
      </c>
      <c r="I65" s="27">
        <v>400</v>
      </c>
      <c r="J65" s="28">
        <v>25</v>
      </c>
      <c r="K65" s="28">
        <v>284</v>
      </c>
      <c r="L65" s="17">
        <v>500</v>
      </c>
      <c r="M65" s="17"/>
      <c r="N65" s="17">
        <v>700</v>
      </c>
      <c r="O65" s="17"/>
      <c r="P65" s="17">
        <v>1000</v>
      </c>
      <c r="Q65" s="17"/>
      <c r="R65" s="17" t="s">
        <v>25</v>
      </c>
      <c r="S65" s="18">
        <f t="shared" si="8"/>
        <v>77.25</v>
      </c>
      <c r="T65" s="63"/>
      <c r="U65" s="63"/>
      <c r="V65" s="36" t="s">
        <v>197</v>
      </c>
      <c r="W65" s="67"/>
      <c r="X65" s="4"/>
      <c r="Y65" s="4"/>
      <c r="Z65" s="4"/>
      <c r="AA65" s="4"/>
      <c r="AB65" s="4"/>
      <c r="AC65" s="4"/>
      <c r="AD65" s="4"/>
      <c r="AE65" s="4"/>
      <c r="AF65" s="4"/>
      <c r="AG65" s="4"/>
      <c r="AH65" s="4"/>
      <c r="AI65" s="4"/>
      <c r="AJ65" s="4"/>
      <c r="AK65" s="4"/>
      <c r="AL65" s="4"/>
      <c r="AM65" s="4"/>
      <c r="AN65" s="4"/>
      <c r="AO65" s="4"/>
      <c r="AP65" s="4"/>
      <c r="AQ65" s="4"/>
      <c r="AR65" s="4"/>
      <c r="AS65" s="4"/>
    </row>
    <row r="66" spans="1:45" ht="51" customHeight="1">
      <c r="A66" s="63"/>
      <c r="B66" s="63"/>
      <c r="C66" s="61"/>
      <c r="D66" s="61"/>
      <c r="E66" s="11">
        <v>3</v>
      </c>
      <c r="F66" s="12" t="s">
        <v>200</v>
      </c>
      <c r="G66" s="6">
        <v>40</v>
      </c>
      <c r="H66" s="6">
        <v>21</v>
      </c>
      <c r="I66" s="27">
        <v>60</v>
      </c>
      <c r="J66" s="28">
        <v>3</v>
      </c>
      <c r="K66" s="28">
        <v>15</v>
      </c>
      <c r="L66" s="17">
        <v>80</v>
      </c>
      <c r="M66" s="17"/>
      <c r="N66" s="17">
        <v>108</v>
      </c>
      <c r="O66" s="17"/>
      <c r="P66" s="17">
        <v>160</v>
      </c>
      <c r="Q66" s="17"/>
      <c r="R66" s="17" t="s">
        <v>25</v>
      </c>
      <c r="S66" s="18">
        <f t="shared" si="8"/>
        <v>30</v>
      </c>
      <c r="T66" s="61"/>
      <c r="U66" s="61"/>
      <c r="V66" s="36" t="s">
        <v>197</v>
      </c>
      <c r="W66" s="67"/>
      <c r="X66" s="4"/>
      <c r="Y66" s="4"/>
      <c r="Z66" s="4"/>
      <c r="AA66" s="4"/>
      <c r="AB66" s="4"/>
      <c r="AC66" s="4"/>
      <c r="AD66" s="4"/>
      <c r="AE66" s="4"/>
      <c r="AF66" s="4"/>
      <c r="AG66" s="4"/>
      <c r="AH66" s="4"/>
      <c r="AI66" s="4"/>
      <c r="AJ66" s="4"/>
      <c r="AK66" s="4"/>
      <c r="AL66" s="4"/>
      <c r="AM66" s="4"/>
      <c r="AN66" s="4"/>
      <c r="AO66" s="4"/>
      <c r="AP66" s="4"/>
      <c r="AQ66" s="4"/>
      <c r="AR66" s="4"/>
      <c r="AS66" s="4"/>
    </row>
    <row r="67" spans="1:45" ht="107.25" customHeight="1">
      <c r="A67" s="63"/>
      <c r="B67" s="63"/>
      <c r="C67" s="65">
        <v>27</v>
      </c>
      <c r="D67" s="74" t="s">
        <v>201</v>
      </c>
      <c r="E67" s="11">
        <v>1</v>
      </c>
      <c r="F67" s="12" t="s">
        <v>202</v>
      </c>
      <c r="G67" s="6">
        <v>12</v>
      </c>
      <c r="H67" s="6">
        <v>4</v>
      </c>
      <c r="I67" s="27">
        <v>17</v>
      </c>
      <c r="J67" s="28">
        <v>5</v>
      </c>
      <c r="K67" s="28">
        <v>1</v>
      </c>
      <c r="L67" s="17">
        <v>22</v>
      </c>
      <c r="M67" s="17"/>
      <c r="N67" s="17">
        <v>27</v>
      </c>
      <c r="O67" s="17"/>
      <c r="P67" s="17">
        <v>32</v>
      </c>
      <c r="Q67" s="17"/>
      <c r="R67" s="17" t="s">
        <v>25</v>
      </c>
      <c r="S67" s="18">
        <f t="shared" si="8"/>
        <v>35.294117647058826</v>
      </c>
      <c r="T67" s="60">
        <f>AVERAGE(S67:S68)</f>
        <v>24.313725490196081</v>
      </c>
      <c r="U67" s="70" t="s">
        <v>48</v>
      </c>
      <c r="V67" s="36" t="s">
        <v>197</v>
      </c>
      <c r="W67" s="69" t="s">
        <v>203</v>
      </c>
      <c r="X67" s="21" t="s">
        <v>204</v>
      </c>
      <c r="Y67" s="4"/>
      <c r="Z67" s="4"/>
      <c r="AA67" s="4"/>
      <c r="AB67" s="4"/>
      <c r="AC67" s="4"/>
      <c r="AD67" s="4"/>
      <c r="AE67" s="4"/>
      <c r="AF67" s="4"/>
      <c r="AG67" s="4"/>
      <c r="AH67" s="4"/>
      <c r="AI67" s="4"/>
      <c r="AJ67" s="4"/>
      <c r="AK67" s="4"/>
      <c r="AL67" s="4"/>
      <c r="AM67" s="4"/>
      <c r="AN67" s="4"/>
      <c r="AO67" s="4"/>
      <c r="AP67" s="4"/>
      <c r="AQ67" s="4"/>
      <c r="AR67" s="4"/>
      <c r="AS67" s="4"/>
    </row>
    <row r="68" spans="1:45" ht="108.75" customHeight="1">
      <c r="A68" s="63"/>
      <c r="B68" s="63"/>
      <c r="C68" s="61"/>
      <c r="D68" s="61"/>
      <c r="E68" s="11">
        <v>2</v>
      </c>
      <c r="F68" s="12" t="s">
        <v>205</v>
      </c>
      <c r="G68" s="6">
        <v>50</v>
      </c>
      <c r="H68" s="6">
        <v>18</v>
      </c>
      <c r="I68" s="27">
        <v>60</v>
      </c>
      <c r="J68" s="28">
        <v>7</v>
      </c>
      <c r="K68" s="28">
        <v>1</v>
      </c>
      <c r="L68" s="17">
        <v>70</v>
      </c>
      <c r="M68" s="17"/>
      <c r="N68" s="17">
        <v>80</v>
      </c>
      <c r="O68" s="17"/>
      <c r="P68" s="17">
        <v>90</v>
      </c>
      <c r="Q68" s="17"/>
      <c r="R68" s="17" t="s">
        <v>25</v>
      </c>
      <c r="S68" s="18">
        <f t="shared" si="8"/>
        <v>13.333333333333334</v>
      </c>
      <c r="T68" s="61"/>
      <c r="U68" s="61"/>
      <c r="V68" s="36" t="s">
        <v>197</v>
      </c>
      <c r="W68" s="67"/>
      <c r="X68" s="21" t="s">
        <v>204</v>
      </c>
      <c r="Y68" s="4"/>
      <c r="Z68" s="4"/>
      <c r="AA68" s="4"/>
      <c r="AB68" s="4"/>
      <c r="AC68" s="4"/>
      <c r="AD68" s="4"/>
      <c r="AE68" s="4"/>
      <c r="AF68" s="4"/>
      <c r="AG68" s="4"/>
      <c r="AH68" s="4"/>
      <c r="AI68" s="4"/>
      <c r="AJ68" s="4"/>
      <c r="AK68" s="4"/>
      <c r="AL68" s="4"/>
      <c r="AM68" s="4"/>
      <c r="AN68" s="4"/>
      <c r="AO68" s="4"/>
      <c r="AP68" s="4"/>
      <c r="AQ68" s="4"/>
      <c r="AR68" s="4"/>
      <c r="AS68" s="4"/>
    </row>
    <row r="69" spans="1:45" ht="173.25" customHeight="1">
      <c r="A69" s="63"/>
      <c r="B69" s="63"/>
      <c r="C69" s="65">
        <v>28</v>
      </c>
      <c r="D69" s="74" t="s">
        <v>206</v>
      </c>
      <c r="E69" s="11">
        <v>1</v>
      </c>
      <c r="F69" s="12" t="s">
        <v>207</v>
      </c>
      <c r="G69" s="6">
        <v>40</v>
      </c>
      <c r="H69" s="6">
        <v>45</v>
      </c>
      <c r="I69" s="27">
        <v>45</v>
      </c>
      <c r="J69" s="28">
        <v>30</v>
      </c>
      <c r="K69" s="28">
        <v>14</v>
      </c>
      <c r="L69" s="17">
        <v>50</v>
      </c>
      <c r="M69" s="17"/>
      <c r="N69" s="17">
        <v>55</v>
      </c>
      <c r="O69" s="17"/>
      <c r="P69" s="17">
        <v>60</v>
      </c>
      <c r="Q69" s="17"/>
      <c r="R69" s="17" t="s">
        <v>25</v>
      </c>
      <c r="S69" s="18">
        <f t="shared" si="8"/>
        <v>97.777777777777771</v>
      </c>
      <c r="T69" s="60">
        <f>AVERAGE(S69:S70)</f>
        <v>53.388888888888886</v>
      </c>
      <c r="U69" s="62" t="s">
        <v>32</v>
      </c>
      <c r="V69" s="36" t="s">
        <v>208</v>
      </c>
      <c r="W69" s="69"/>
      <c r="X69" s="21" t="s">
        <v>209</v>
      </c>
      <c r="Y69" s="4"/>
      <c r="Z69" s="4"/>
      <c r="AA69" s="4"/>
      <c r="AB69" s="4"/>
      <c r="AC69" s="4"/>
      <c r="AD69" s="4"/>
      <c r="AE69" s="4"/>
      <c r="AF69" s="4"/>
      <c r="AG69" s="4"/>
      <c r="AH69" s="4"/>
      <c r="AI69" s="4"/>
      <c r="AJ69" s="4"/>
      <c r="AK69" s="4"/>
      <c r="AL69" s="4"/>
      <c r="AM69" s="4"/>
      <c r="AN69" s="4"/>
      <c r="AO69" s="4"/>
      <c r="AP69" s="4"/>
      <c r="AQ69" s="4"/>
      <c r="AR69" s="4"/>
      <c r="AS69" s="4"/>
    </row>
    <row r="70" spans="1:45" ht="146.25" customHeight="1">
      <c r="A70" s="63"/>
      <c r="B70" s="63"/>
      <c r="C70" s="61"/>
      <c r="D70" s="61"/>
      <c r="E70" s="11">
        <v>2</v>
      </c>
      <c r="F70" s="12" t="s">
        <v>210</v>
      </c>
      <c r="G70" s="6">
        <v>150</v>
      </c>
      <c r="H70" s="6">
        <v>63</v>
      </c>
      <c r="I70" s="27">
        <v>200</v>
      </c>
      <c r="J70" s="28">
        <v>15</v>
      </c>
      <c r="K70" s="28">
        <v>3</v>
      </c>
      <c r="L70" s="17">
        <v>240</v>
      </c>
      <c r="M70" s="17"/>
      <c r="N70" s="17">
        <v>300</v>
      </c>
      <c r="O70" s="17"/>
      <c r="P70" s="17">
        <v>360</v>
      </c>
      <c r="Q70" s="17"/>
      <c r="R70" s="17" t="s">
        <v>25</v>
      </c>
      <c r="S70" s="18">
        <f t="shared" si="8"/>
        <v>9</v>
      </c>
      <c r="T70" s="61"/>
      <c r="U70" s="61"/>
      <c r="V70" s="36" t="s">
        <v>208</v>
      </c>
      <c r="W70" s="67"/>
      <c r="X70" s="21" t="s">
        <v>211</v>
      </c>
      <c r="Y70" s="4"/>
      <c r="Z70" s="4"/>
      <c r="AA70" s="4"/>
      <c r="AB70" s="4"/>
      <c r="AC70" s="4"/>
      <c r="AD70" s="4"/>
      <c r="AE70" s="4"/>
      <c r="AF70" s="4"/>
      <c r="AG70" s="4"/>
      <c r="AH70" s="4"/>
      <c r="AI70" s="4"/>
      <c r="AJ70" s="4"/>
      <c r="AK70" s="4"/>
      <c r="AL70" s="4"/>
      <c r="AM70" s="4"/>
      <c r="AN70" s="4"/>
      <c r="AO70" s="4"/>
      <c r="AP70" s="4"/>
      <c r="AQ70" s="4"/>
      <c r="AR70" s="4"/>
      <c r="AS70" s="4"/>
    </row>
    <row r="71" spans="1:45" ht="38.25" customHeight="1">
      <c r="A71" s="63"/>
      <c r="B71" s="63"/>
      <c r="C71" s="65">
        <v>29</v>
      </c>
      <c r="D71" s="74" t="s">
        <v>212</v>
      </c>
      <c r="E71" s="11">
        <v>1</v>
      </c>
      <c r="F71" s="12" t="s">
        <v>213</v>
      </c>
      <c r="G71" s="6">
        <v>3000</v>
      </c>
      <c r="H71" s="6" t="s">
        <v>52</v>
      </c>
      <c r="I71" s="27">
        <v>3000</v>
      </c>
      <c r="J71" s="28">
        <v>0</v>
      </c>
      <c r="K71" s="28">
        <v>2574</v>
      </c>
      <c r="L71" s="17">
        <v>3000</v>
      </c>
      <c r="M71" s="17"/>
      <c r="N71" s="17">
        <v>3000</v>
      </c>
      <c r="O71" s="17"/>
      <c r="P71" s="17">
        <v>3000</v>
      </c>
      <c r="Q71" s="17"/>
      <c r="R71" s="17" t="s">
        <v>25</v>
      </c>
      <c r="S71" s="18">
        <f t="shared" si="8"/>
        <v>85.8</v>
      </c>
      <c r="T71" s="60">
        <f>AVERAGE(S71:S73)</f>
        <v>82.742857142857147</v>
      </c>
      <c r="U71" s="62" t="s">
        <v>32</v>
      </c>
      <c r="V71" s="20" t="s">
        <v>214</v>
      </c>
      <c r="W71" s="71" t="s">
        <v>215</v>
      </c>
      <c r="X71" s="26" t="s">
        <v>215</v>
      </c>
      <c r="Y71" s="4"/>
      <c r="Z71" s="4"/>
      <c r="AA71" s="4"/>
      <c r="AB71" s="4"/>
      <c r="AC71" s="4"/>
      <c r="AD71" s="4"/>
      <c r="AE71" s="4"/>
      <c r="AF71" s="4"/>
      <c r="AG71" s="4"/>
      <c r="AH71" s="4"/>
      <c r="AI71" s="4"/>
      <c r="AJ71" s="4"/>
      <c r="AK71" s="4"/>
      <c r="AL71" s="4"/>
      <c r="AM71" s="4"/>
      <c r="AN71" s="4"/>
      <c r="AO71" s="4"/>
      <c r="AP71" s="4"/>
      <c r="AQ71" s="4"/>
      <c r="AR71" s="4"/>
      <c r="AS71" s="4"/>
    </row>
    <row r="72" spans="1:45" ht="13.5" customHeight="1">
      <c r="A72" s="63"/>
      <c r="B72" s="63"/>
      <c r="C72" s="63"/>
      <c r="D72" s="63"/>
      <c r="E72" s="11">
        <v>2</v>
      </c>
      <c r="F72" s="12" t="s">
        <v>216</v>
      </c>
      <c r="G72" s="6">
        <v>350</v>
      </c>
      <c r="H72" s="6" t="s">
        <v>52</v>
      </c>
      <c r="I72" s="27">
        <v>350</v>
      </c>
      <c r="J72" s="28">
        <v>0</v>
      </c>
      <c r="K72" s="28">
        <v>224</v>
      </c>
      <c r="L72" s="17">
        <v>350</v>
      </c>
      <c r="M72" s="17"/>
      <c r="N72" s="17">
        <v>350</v>
      </c>
      <c r="O72" s="17"/>
      <c r="P72" s="17">
        <v>350</v>
      </c>
      <c r="Q72" s="17"/>
      <c r="R72" s="17" t="s">
        <v>25</v>
      </c>
      <c r="S72" s="18">
        <f t="shared" si="8"/>
        <v>64</v>
      </c>
      <c r="T72" s="63"/>
      <c r="U72" s="63"/>
      <c r="V72" s="20" t="s">
        <v>217</v>
      </c>
      <c r="W72" s="63"/>
      <c r="X72" s="26" t="s">
        <v>215</v>
      </c>
      <c r="Y72" s="4"/>
      <c r="Z72" s="4"/>
      <c r="AA72" s="4"/>
      <c r="AB72" s="4"/>
      <c r="AC72" s="4"/>
      <c r="AD72" s="4"/>
      <c r="AE72" s="4"/>
      <c r="AF72" s="4"/>
      <c r="AG72" s="4"/>
      <c r="AH72" s="4"/>
      <c r="AI72" s="4"/>
      <c r="AJ72" s="4"/>
      <c r="AK72" s="4"/>
      <c r="AL72" s="4"/>
      <c r="AM72" s="4"/>
      <c r="AN72" s="4"/>
      <c r="AO72" s="4"/>
      <c r="AP72" s="4"/>
      <c r="AQ72" s="4"/>
      <c r="AR72" s="4"/>
      <c r="AS72" s="4"/>
    </row>
    <row r="73" spans="1:45" ht="13.5" customHeight="1">
      <c r="A73" s="61"/>
      <c r="B73" s="61"/>
      <c r="C73" s="61"/>
      <c r="D73" s="61"/>
      <c r="E73" s="11">
        <v>3</v>
      </c>
      <c r="F73" s="12" t="s">
        <v>218</v>
      </c>
      <c r="G73" s="6">
        <v>700</v>
      </c>
      <c r="H73" s="6" t="s">
        <v>52</v>
      </c>
      <c r="I73" s="27">
        <v>700</v>
      </c>
      <c r="J73" s="28">
        <v>0</v>
      </c>
      <c r="K73" s="28">
        <v>689</v>
      </c>
      <c r="L73" s="17">
        <v>700</v>
      </c>
      <c r="M73" s="17"/>
      <c r="N73" s="17">
        <v>700</v>
      </c>
      <c r="O73" s="17"/>
      <c r="P73" s="17">
        <v>700</v>
      </c>
      <c r="Q73" s="17"/>
      <c r="R73" s="17" t="s">
        <v>25</v>
      </c>
      <c r="S73" s="18">
        <f t="shared" si="8"/>
        <v>98.428571428571431</v>
      </c>
      <c r="T73" s="61"/>
      <c r="U73" s="61"/>
      <c r="V73" s="20" t="s">
        <v>219</v>
      </c>
      <c r="W73" s="61"/>
      <c r="X73" s="26" t="s">
        <v>215</v>
      </c>
      <c r="Y73" s="4"/>
      <c r="Z73" s="4"/>
      <c r="AA73" s="4"/>
      <c r="AB73" s="4"/>
      <c r="AC73" s="4"/>
      <c r="AD73" s="4"/>
      <c r="AE73" s="4"/>
      <c r="AF73" s="4"/>
      <c r="AG73" s="4"/>
      <c r="AH73" s="4"/>
      <c r="AI73" s="4"/>
      <c r="AJ73" s="4"/>
      <c r="AK73" s="4"/>
      <c r="AL73" s="4"/>
      <c r="AM73" s="4"/>
      <c r="AN73" s="4"/>
      <c r="AO73" s="4"/>
      <c r="AP73" s="4"/>
      <c r="AQ73" s="4"/>
      <c r="AR73" s="4"/>
      <c r="AS73" s="4"/>
    </row>
    <row r="74" spans="1:45" ht="13.5" customHeight="1">
      <c r="A74" s="72" t="s">
        <v>220</v>
      </c>
      <c r="B74" s="72" t="s">
        <v>221</v>
      </c>
      <c r="C74" s="65">
        <v>30</v>
      </c>
      <c r="D74" s="74" t="s">
        <v>222</v>
      </c>
      <c r="E74" s="11">
        <v>1</v>
      </c>
      <c r="F74" s="12" t="s">
        <v>223</v>
      </c>
      <c r="G74" s="6" t="s">
        <v>52</v>
      </c>
      <c r="H74" s="6" t="s">
        <v>52</v>
      </c>
      <c r="I74" s="27" t="s">
        <v>56</v>
      </c>
      <c r="J74" s="28" t="s">
        <v>57</v>
      </c>
      <c r="K74" s="28" t="s">
        <v>52</v>
      </c>
      <c r="L74" s="17">
        <v>1</v>
      </c>
      <c r="M74" s="17"/>
      <c r="N74" s="17" t="s">
        <v>52</v>
      </c>
      <c r="O74" s="17"/>
      <c r="P74" s="17" t="s">
        <v>52</v>
      </c>
      <c r="Q74" s="17"/>
      <c r="R74" s="17" t="s">
        <v>53</v>
      </c>
      <c r="S74" s="18" t="s">
        <v>52</v>
      </c>
      <c r="T74" s="60">
        <f>AVERAGE(S77:S78)</f>
        <v>100.83333333333333</v>
      </c>
      <c r="U74" s="64" t="s">
        <v>26</v>
      </c>
      <c r="V74" s="36" t="s">
        <v>224</v>
      </c>
      <c r="W74" s="79"/>
      <c r="X74" s="4"/>
      <c r="Y74" s="4"/>
      <c r="Z74" s="4"/>
      <c r="AA74" s="4"/>
      <c r="AB74" s="4"/>
      <c r="AC74" s="4"/>
      <c r="AD74" s="4"/>
      <c r="AE74" s="4"/>
      <c r="AF74" s="4"/>
      <c r="AG74" s="4"/>
      <c r="AH74" s="4"/>
      <c r="AI74" s="4"/>
      <c r="AJ74" s="4"/>
      <c r="AK74" s="4"/>
      <c r="AL74" s="4"/>
      <c r="AM74" s="4"/>
      <c r="AN74" s="4"/>
      <c r="AO74" s="4"/>
      <c r="AP74" s="4"/>
      <c r="AQ74" s="4"/>
      <c r="AR74" s="4"/>
      <c r="AS74" s="4"/>
    </row>
    <row r="75" spans="1:45" ht="13.5" customHeight="1">
      <c r="A75" s="63"/>
      <c r="B75" s="63"/>
      <c r="C75" s="63"/>
      <c r="D75" s="63"/>
      <c r="E75" s="11">
        <v>2</v>
      </c>
      <c r="F75" s="12" t="s">
        <v>225</v>
      </c>
      <c r="G75" s="6" t="s">
        <v>52</v>
      </c>
      <c r="H75" s="6" t="s">
        <v>52</v>
      </c>
      <c r="I75" s="27" t="s">
        <v>56</v>
      </c>
      <c r="J75" s="28" t="s">
        <v>57</v>
      </c>
      <c r="K75" s="28" t="s">
        <v>52</v>
      </c>
      <c r="L75" s="17" t="s">
        <v>52</v>
      </c>
      <c r="M75" s="17"/>
      <c r="N75" s="17">
        <v>1</v>
      </c>
      <c r="O75" s="17"/>
      <c r="P75" s="17" t="s">
        <v>52</v>
      </c>
      <c r="Q75" s="17"/>
      <c r="R75" s="17" t="s">
        <v>53</v>
      </c>
      <c r="S75" s="18" t="s">
        <v>52</v>
      </c>
      <c r="T75" s="63"/>
      <c r="U75" s="63"/>
      <c r="V75" s="36" t="s">
        <v>224</v>
      </c>
      <c r="W75" s="63"/>
      <c r="X75" s="4"/>
      <c r="Y75" s="4"/>
      <c r="Z75" s="4"/>
      <c r="AA75" s="4"/>
      <c r="AB75" s="4"/>
      <c r="AC75" s="4"/>
      <c r="AD75" s="4"/>
      <c r="AE75" s="4"/>
      <c r="AF75" s="4"/>
      <c r="AG75" s="4"/>
      <c r="AH75" s="4"/>
      <c r="AI75" s="4"/>
      <c r="AJ75" s="4"/>
      <c r="AK75" s="4"/>
      <c r="AL75" s="4"/>
      <c r="AM75" s="4"/>
      <c r="AN75" s="4"/>
      <c r="AO75" s="4"/>
      <c r="AP75" s="4"/>
      <c r="AQ75" s="4"/>
      <c r="AR75" s="4"/>
      <c r="AS75" s="4"/>
    </row>
    <row r="76" spans="1:45" ht="13.5" customHeight="1">
      <c r="A76" s="63"/>
      <c r="B76" s="63"/>
      <c r="C76" s="63"/>
      <c r="D76" s="63"/>
      <c r="E76" s="11">
        <v>3</v>
      </c>
      <c r="F76" s="12" t="s">
        <v>226</v>
      </c>
      <c r="G76" s="6" t="s">
        <v>52</v>
      </c>
      <c r="H76" s="6" t="s">
        <v>52</v>
      </c>
      <c r="I76" s="27" t="s">
        <v>56</v>
      </c>
      <c r="J76" s="28" t="s">
        <v>57</v>
      </c>
      <c r="K76" s="28" t="s">
        <v>52</v>
      </c>
      <c r="L76" s="17" t="s">
        <v>52</v>
      </c>
      <c r="M76" s="17"/>
      <c r="N76" s="17">
        <v>1</v>
      </c>
      <c r="O76" s="17"/>
      <c r="P76" s="17" t="s">
        <v>52</v>
      </c>
      <c r="Q76" s="17"/>
      <c r="R76" s="17" t="s">
        <v>53</v>
      </c>
      <c r="S76" s="18" t="s">
        <v>52</v>
      </c>
      <c r="T76" s="63"/>
      <c r="U76" s="63"/>
      <c r="V76" s="36" t="s">
        <v>224</v>
      </c>
      <c r="W76" s="63"/>
      <c r="X76" s="4"/>
      <c r="Y76" s="4"/>
      <c r="Z76" s="4"/>
      <c r="AA76" s="4"/>
      <c r="AB76" s="4"/>
      <c r="AC76" s="4"/>
      <c r="AD76" s="4"/>
      <c r="AE76" s="4"/>
      <c r="AF76" s="4"/>
      <c r="AG76" s="4"/>
      <c r="AH76" s="4"/>
      <c r="AI76" s="4"/>
      <c r="AJ76" s="4"/>
      <c r="AK76" s="4"/>
      <c r="AL76" s="4"/>
      <c r="AM76" s="4"/>
      <c r="AN76" s="4"/>
      <c r="AO76" s="4"/>
      <c r="AP76" s="4"/>
      <c r="AQ76" s="4"/>
      <c r="AR76" s="4"/>
      <c r="AS76" s="4"/>
    </row>
    <row r="77" spans="1:45" ht="94.5" customHeight="1">
      <c r="A77" s="63"/>
      <c r="B77" s="63"/>
      <c r="C77" s="63"/>
      <c r="D77" s="63"/>
      <c r="E77" s="11">
        <v>4</v>
      </c>
      <c r="F77" s="12" t="s">
        <v>227</v>
      </c>
      <c r="G77" s="6">
        <v>10</v>
      </c>
      <c r="H77" s="6">
        <v>6</v>
      </c>
      <c r="I77" s="27">
        <v>20</v>
      </c>
      <c r="J77" s="28">
        <v>12</v>
      </c>
      <c r="K77" s="28">
        <v>15</v>
      </c>
      <c r="L77" s="17">
        <v>25</v>
      </c>
      <c r="M77" s="17"/>
      <c r="N77" s="17">
        <v>30</v>
      </c>
      <c r="O77" s="17"/>
      <c r="P77" s="17">
        <v>35</v>
      </c>
      <c r="Q77" s="17"/>
      <c r="R77" s="17" t="s">
        <v>25</v>
      </c>
      <c r="S77" s="18">
        <f t="shared" ref="S77:S81" si="9">((J77+K77)/I77)*100</f>
        <v>135</v>
      </c>
      <c r="T77" s="63"/>
      <c r="U77" s="63"/>
      <c r="V77" s="36" t="s">
        <v>224</v>
      </c>
      <c r="W77" s="63"/>
      <c r="X77" s="26" t="s">
        <v>228</v>
      </c>
      <c r="Y77" s="4"/>
      <c r="Z77" s="4"/>
      <c r="AA77" s="4"/>
      <c r="AB77" s="4"/>
      <c r="AC77" s="4"/>
      <c r="AD77" s="4"/>
      <c r="AE77" s="4"/>
      <c r="AF77" s="4"/>
      <c r="AG77" s="4"/>
      <c r="AH77" s="4"/>
      <c r="AI77" s="4"/>
      <c r="AJ77" s="4"/>
      <c r="AK77" s="4"/>
      <c r="AL77" s="4"/>
      <c r="AM77" s="4"/>
      <c r="AN77" s="4"/>
      <c r="AO77" s="4"/>
      <c r="AP77" s="4"/>
      <c r="AQ77" s="4"/>
      <c r="AR77" s="4"/>
      <c r="AS77" s="4"/>
    </row>
    <row r="78" spans="1:45" ht="355.5" customHeight="1">
      <c r="A78" s="63"/>
      <c r="B78" s="63"/>
      <c r="C78" s="61"/>
      <c r="D78" s="61"/>
      <c r="E78" s="11">
        <v>5</v>
      </c>
      <c r="F78" s="12" t="s">
        <v>229</v>
      </c>
      <c r="G78" s="6">
        <v>15</v>
      </c>
      <c r="H78" s="6">
        <v>0</v>
      </c>
      <c r="I78" s="27">
        <v>15</v>
      </c>
      <c r="J78" s="28">
        <v>3</v>
      </c>
      <c r="K78" s="28">
        <v>7</v>
      </c>
      <c r="L78" s="17">
        <v>15</v>
      </c>
      <c r="M78" s="17"/>
      <c r="N78" s="17">
        <v>15</v>
      </c>
      <c r="O78" s="17"/>
      <c r="P78" s="17">
        <v>10</v>
      </c>
      <c r="Q78" s="17"/>
      <c r="R78" s="17" t="s">
        <v>25</v>
      </c>
      <c r="S78" s="18">
        <f t="shared" si="9"/>
        <v>66.666666666666657</v>
      </c>
      <c r="T78" s="61"/>
      <c r="U78" s="61"/>
      <c r="V78" s="36" t="s">
        <v>70</v>
      </c>
      <c r="W78" s="61"/>
      <c r="X78" s="26" t="s">
        <v>230</v>
      </c>
      <c r="Y78" s="4"/>
      <c r="Z78" s="4"/>
      <c r="AA78" s="4"/>
      <c r="AB78" s="4"/>
      <c r="AC78" s="4"/>
      <c r="AD78" s="4"/>
      <c r="AE78" s="4"/>
      <c r="AF78" s="4"/>
      <c r="AG78" s="4"/>
      <c r="AH78" s="4"/>
      <c r="AI78" s="4"/>
      <c r="AJ78" s="4"/>
      <c r="AK78" s="4"/>
      <c r="AL78" s="4"/>
      <c r="AM78" s="4"/>
      <c r="AN78" s="4"/>
      <c r="AO78" s="4"/>
      <c r="AP78" s="4"/>
      <c r="AQ78" s="4"/>
      <c r="AR78" s="4"/>
      <c r="AS78" s="4"/>
    </row>
    <row r="79" spans="1:45" ht="13.5" customHeight="1">
      <c r="A79" s="63"/>
      <c r="B79" s="63"/>
      <c r="C79" s="11">
        <v>31</v>
      </c>
      <c r="D79" s="12" t="s">
        <v>231</v>
      </c>
      <c r="E79" s="11">
        <v>1</v>
      </c>
      <c r="F79" s="12" t="s">
        <v>232</v>
      </c>
      <c r="G79" s="6" t="s">
        <v>52</v>
      </c>
      <c r="H79" s="6" t="s">
        <v>52</v>
      </c>
      <c r="I79" s="27">
        <v>10</v>
      </c>
      <c r="J79" s="28">
        <v>0</v>
      </c>
      <c r="K79" s="28">
        <v>0</v>
      </c>
      <c r="L79" s="17" t="s">
        <v>52</v>
      </c>
      <c r="M79" s="17"/>
      <c r="N79" s="17" t="s">
        <v>52</v>
      </c>
      <c r="O79" s="17"/>
      <c r="P79" s="17" t="s">
        <v>52</v>
      </c>
      <c r="Q79" s="17"/>
      <c r="R79" s="17" t="s">
        <v>53</v>
      </c>
      <c r="S79" s="18">
        <f t="shared" si="9"/>
        <v>0</v>
      </c>
      <c r="T79" s="18">
        <v>0</v>
      </c>
      <c r="U79" s="37" t="s">
        <v>48</v>
      </c>
      <c r="V79" s="20" t="s">
        <v>233</v>
      </c>
      <c r="W79" s="38" t="s">
        <v>234</v>
      </c>
      <c r="X79" s="26" t="s">
        <v>235</v>
      </c>
      <c r="Y79" s="4"/>
      <c r="Z79" s="4"/>
      <c r="AA79" s="4"/>
      <c r="AB79" s="4"/>
      <c r="AC79" s="4"/>
      <c r="AD79" s="4"/>
      <c r="AE79" s="4"/>
      <c r="AF79" s="4"/>
      <c r="AG79" s="4"/>
      <c r="AH79" s="4"/>
      <c r="AI79" s="4"/>
      <c r="AJ79" s="4"/>
      <c r="AK79" s="4"/>
      <c r="AL79" s="4"/>
      <c r="AM79" s="4"/>
      <c r="AN79" s="4"/>
      <c r="AO79" s="4"/>
      <c r="AP79" s="4"/>
      <c r="AQ79" s="4"/>
      <c r="AR79" s="4"/>
      <c r="AS79" s="4"/>
    </row>
    <row r="80" spans="1:45" ht="27.75" customHeight="1">
      <c r="A80" s="63"/>
      <c r="B80" s="63"/>
      <c r="C80" s="65">
        <v>32</v>
      </c>
      <c r="D80" s="74" t="s">
        <v>236</v>
      </c>
      <c r="E80" s="11">
        <v>1</v>
      </c>
      <c r="F80" s="12" t="s">
        <v>237</v>
      </c>
      <c r="G80" s="6" t="s">
        <v>52</v>
      </c>
      <c r="H80" s="6" t="s">
        <v>52</v>
      </c>
      <c r="I80" s="27">
        <v>1</v>
      </c>
      <c r="J80" s="28">
        <v>0</v>
      </c>
      <c r="K80" s="28">
        <v>1</v>
      </c>
      <c r="L80" s="17" t="s">
        <v>52</v>
      </c>
      <c r="M80" s="17"/>
      <c r="N80" s="17" t="s">
        <v>52</v>
      </c>
      <c r="O80" s="17"/>
      <c r="P80" s="17" t="s">
        <v>52</v>
      </c>
      <c r="Q80" s="17"/>
      <c r="R80" s="17" t="s">
        <v>53</v>
      </c>
      <c r="S80" s="18">
        <f t="shared" si="9"/>
        <v>100</v>
      </c>
      <c r="T80" s="60">
        <f>AVERAGE(S80:S81)</f>
        <v>100</v>
      </c>
      <c r="U80" s="64" t="s">
        <v>26</v>
      </c>
      <c r="V80" s="20" t="s">
        <v>238</v>
      </c>
      <c r="W80" s="79"/>
      <c r="X80" s="4"/>
      <c r="Y80" s="4"/>
      <c r="Z80" s="4"/>
      <c r="AA80" s="4"/>
      <c r="AB80" s="4"/>
      <c r="AC80" s="4"/>
      <c r="AD80" s="4"/>
      <c r="AE80" s="4"/>
      <c r="AF80" s="4"/>
      <c r="AG80" s="4"/>
      <c r="AH80" s="4"/>
      <c r="AI80" s="4"/>
      <c r="AJ80" s="4"/>
      <c r="AK80" s="4"/>
      <c r="AL80" s="4"/>
      <c r="AM80" s="4"/>
      <c r="AN80" s="4"/>
      <c r="AO80" s="4"/>
      <c r="AP80" s="4"/>
      <c r="AQ80" s="4"/>
      <c r="AR80" s="4"/>
      <c r="AS80" s="4"/>
    </row>
    <row r="81" spans="1:45" ht="13.5" customHeight="1">
      <c r="A81" s="63"/>
      <c r="B81" s="63"/>
      <c r="C81" s="61"/>
      <c r="D81" s="61"/>
      <c r="E81" s="11">
        <v>2</v>
      </c>
      <c r="F81" s="12" t="s">
        <v>239</v>
      </c>
      <c r="G81" s="6" t="s">
        <v>52</v>
      </c>
      <c r="H81" s="6" t="s">
        <v>52</v>
      </c>
      <c r="I81" s="27">
        <v>1</v>
      </c>
      <c r="J81" s="28">
        <v>1</v>
      </c>
      <c r="K81" s="28">
        <v>0</v>
      </c>
      <c r="L81" s="17" t="s">
        <v>52</v>
      </c>
      <c r="M81" s="17"/>
      <c r="N81" s="17" t="s">
        <v>52</v>
      </c>
      <c r="O81" s="17"/>
      <c r="P81" s="17" t="s">
        <v>52</v>
      </c>
      <c r="Q81" s="17"/>
      <c r="R81" s="17" t="s">
        <v>53</v>
      </c>
      <c r="S81" s="18">
        <f t="shared" si="9"/>
        <v>100</v>
      </c>
      <c r="T81" s="61"/>
      <c r="U81" s="61"/>
      <c r="V81" s="20" t="s">
        <v>240</v>
      </c>
      <c r="W81" s="61"/>
      <c r="X81" s="4"/>
      <c r="Y81" s="4"/>
      <c r="Z81" s="4"/>
      <c r="AA81" s="4"/>
      <c r="AB81" s="4"/>
      <c r="AC81" s="4"/>
      <c r="AD81" s="4"/>
      <c r="AE81" s="4"/>
      <c r="AF81" s="4"/>
      <c r="AG81" s="4"/>
      <c r="AH81" s="4"/>
      <c r="AI81" s="4"/>
      <c r="AJ81" s="4"/>
      <c r="AK81" s="4"/>
      <c r="AL81" s="4"/>
      <c r="AM81" s="4"/>
      <c r="AN81" s="4"/>
      <c r="AO81" s="4"/>
      <c r="AP81" s="4"/>
      <c r="AQ81" s="4"/>
      <c r="AR81" s="4"/>
      <c r="AS81" s="4"/>
    </row>
    <row r="82" spans="1:45" ht="13.5" customHeight="1">
      <c r="A82" s="63"/>
      <c r="B82" s="63"/>
      <c r="C82" s="11">
        <v>33</v>
      </c>
      <c r="D82" s="12" t="s">
        <v>241</v>
      </c>
      <c r="E82" s="11">
        <v>1</v>
      </c>
      <c r="F82" s="12" t="s">
        <v>242</v>
      </c>
      <c r="G82" s="6" t="s">
        <v>52</v>
      </c>
      <c r="H82" s="6" t="s">
        <v>52</v>
      </c>
      <c r="I82" s="27" t="s">
        <v>56</v>
      </c>
      <c r="J82" s="28" t="s">
        <v>57</v>
      </c>
      <c r="K82" s="28" t="s">
        <v>52</v>
      </c>
      <c r="L82" s="17" t="s">
        <v>52</v>
      </c>
      <c r="M82" s="17"/>
      <c r="N82" s="17">
        <v>1</v>
      </c>
      <c r="O82" s="17"/>
      <c r="P82" s="17" t="s">
        <v>52</v>
      </c>
      <c r="Q82" s="17"/>
      <c r="R82" s="17" t="s">
        <v>53</v>
      </c>
      <c r="S82" s="18" t="s">
        <v>52</v>
      </c>
      <c r="T82" s="18" t="s">
        <v>52</v>
      </c>
      <c r="U82" s="11"/>
      <c r="V82" s="20" t="s">
        <v>243</v>
      </c>
      <c r="W82" s="39"/>
      <c r="X82" s="4"/>
      <c r="Y82" s="4"/>
      <c r="Z82" s="4"/>
      <c r="AA82" s="4"/>
      <c r="AB82" s="4"/>
      <c r="AC82" s="4"/>
      <c r="AD82" s="4"/>
      <c r="AE82" s="4"/>
      <c r="AF82" s="4"/>
      <c r="AG82" s="4"/>
      <c r="AH82" s="4"/>
      <c r="AI82" s="4"/>
      <c r="AJ82" s="4"/>
      <c r="AK82" s="4"/>
      <c r="AL82" s="4"/>
      <c r="AM82" s="4"/>
      <c r="AN82" s="4"/>
      <c r="AO82" s="4"/>
      <c r="AP82" s="4"/>
      <c r="AQ82" s="4"/>
      <c r="AR82" s="4"/>
      <c r="AS82" s="4"/>
    </row>
    <row r="83" spans="1:45" ht="57.75" customHeight="1">
      <c r="A83" s="63"/>
      <c r="B83" s="63"/>
      <c r="C83" s="11">
        <v>34</v>
      </c>
      <c r="D83" s="12" t="s">
        <v>244</v>
      </c>
      <c r="E83" s="11">
        <v>1</v>
      </c>
      <c r="F83" s="12" t="s">
        <v>245</v>
      </c>
      <c r="G83" s="6">
        <v>8</v>
      </c>
      <c r="H83" s="6">
        <v>6</v>
      </c>
      <c r="I83" s="27">
        <v>8</v>
      </c>
      <c r="J83" s="28">
        <v>23</v>
      </c>
      <c r="K83" s="28">
        <v>26</v>
      </c>
      <c r="L83" s="17">
        <v>8</v>
      </c>
      <c r="M83" s="17"/>
      <c r="N83" s="17">
        <v>10</v>
      </c>
      <c r="O83" s="17"/>
      <c r="P83" s="17">
        <v>12</v>
      </c>
      <c r="Q83" s="17"/>
      <c r="R83" s="17" t="s">
        <v>25</v>
      </c>
      <c r="S83" s="18">
        <f t="shared" ref="S83:S88" si="10">((J83+K83)/I83)*100</f>
        <v>612.5</v>
      </c>
      <c r="T83" s="18">
        <f>AVERAGE(S83)</f>
        <v>612.5</v>
      </c>
      <c r="U83" s="19" t="s">
        <v>26</v>
      </c>
      <c r="V83" s="20" t="s">
        <v>233</v>
      </c>
      <c r="W83" s="39"/>
      <c r="X83" s="26" t="s">
        <v>246</v>
      </c>
      <c r="Y83" s="4"/>
      <c r="Z83" s="4"/>
      <c r="AA83" s="4"/>
      <c r="AB83" s="4"/>
      <c r="AC83" s="4"/>
      <c r="AD83" s="4"/>
      <c r="AE83" s="4"/>
      <c r="AF83" s="4"/>
      <c r="AG83" s="4"/>
      <c r="AH83" s="4"/>
      <c r="AI83" s="4"/>
      <c r="AJ83" s="4"/>
      <c r="AK83" s="4"/>
      <c r="AL83" s="4"/>
      <c r="AM83" s="4"/>
      <c r="AN83" s="4"/>
      <c r="AO83" s="4"/>
      <c r="AP83" s="4"/>
      <c r="AQ83" s="4"/>
      <c r="AR83" s="4"/>
      <c r="AS83" s="4"/>
    </row>
    <row r="84" spans="1:45" ht="69.75" customHeight="1">
      <c r="A84" s="63"/>
      <c r="B84" s="63"/>
      <c r="C84" s="65">
        <v>35</v>
      </c>
      <c r="D84" s="74" t="s">
        <v>247</v>
      </c>
      <c r="E84" s="11">
        <v>1</v>
      </c>
      <c r="F84" s="12" t="s">
        <v>248</v>
      </c>
      <c r="G84" s="6">
        <v>5</v>
      </c>
      <c r="H84" s="6">
        <v>0</v>
      </c>
      <c r="I84" s="27">
        <v>5</v>
      </c>
      <c r="J84" s="28">
        <v>3</v>
      </c>
      <c r="K84" s="28">
        <v>5</v>
      </c>
      <c r="L84" s="17">
        <v>5</v>
      </c>
      <c r="M84" s="17"/>
      <c r="N84" s="17">
        <v>5</v>
      </c>
      <c r="O84" s="17"/>
      <c r="P84" s="17">
        <v>5</v>
      </c>
      <c r="Q84" s="17"/>
      <c r="R84" s="17" t="s">
        <v>25</v>
      </c>
      <c r="S84" s="18">
        <f t="shared" si="10"/>
        <v>160</v>
      </c>
      <c r="T84" s="60">
        <f>AVERAGE(S84:S85)</f>
        <v>80</v>
      </c>
      <c r="U84" s="62" t="s">
        <v>32</v>
      </c>
      <c r="V84" s="20" t="s">
        <v>249</v>
      </c>
      <c r="W84" s="79"/>
      <c r="X84" s="4"/>
      <c r="Y84" s="4"/>
      <c r="Z84" s="4"/>
      <c r="AA84" s="4"/>
      <c r="AB84" s="4"/>
      <c r="AC84" s="4"/>
      <c r="AD84" s="4"/>
      <c r="AE84" s="4"/>
      <c r="AF84" s="4"/>
      <c r="AG84" s="4"/>
      <c r="AH84" s="4"/>
      <c r="AI84" s="4"/>
      <c r="AJ84" s="4"/>
      <c r="AK84" s="4"/>
      <c r="AL84" s="4"/>
      <c r="AM84" s="4"/>
      <c r="AN84" s="4"/>
      <c r="AO84" s="4"/>
      <c r="AP84" s="4"/>
      <c r="AQ84" s="4"/>
      <c r="AR84" s="4"/>
      <c r="AS84" s="4"/>
    </row>
    <row r="85" spans="1:45" ht="71.25" customHeight="1">
      <c r="A85" s="61"/>
      <c r="B85" s="61"/>
      <c r="C85" s="61"/>
      <c r="D85" s="61"/>
      <c r="E85" s="11">
        <v>2</v>
      </c>
      <c r="F85" s="12" t="s">
        <v>250</v>
      </c>
      <c r="G85" s="6">
        <v>5</v>
      </c>
      <c r="H85" s="6">
        <v>0</v>
      </c>
      <c r="I85" s="27">
        <v>5</v>
      </c>
      <c r="J85" s="28">
        <v>0</v>
      </c>
      <c r="K85" s="28">
        <v>0</v>
      </c>
      <c r="L85" s="17">
        <v>5</v>
      </c>
      <c r="M85" s="17"/>
      <c r="N85" s="17">
        <v>5</v>
      </c>
      <c r="O85" s="17"/>
      <c r="P85" s="17">
        <v>5</v>
      </c>
      <c r="Q85" s="17"/>
      <c r="R85" s="17" t="s">
        <v>25</v>
      </c>
      <c r="S85" s="18">
        <f t="shared" si="10"/>
        <v>0</v>
      </c>
      <c r="T85" s="61"/>
      <c r="U85" s="61"/>
      <c r="V85" s="20" t="s">
        <v>249</v>
      </c>
      <c r="W85" s="61"/>
      <c r="X85" s="26" t="s">
        <v>251</v>
      </c>
      <c r="Y85" s="4"/>
      <c r="Z85" s="4"/>
      <c r="AA85" s="4"/>
      <c r="AB85" s="4"/>
      <c r="AC85" s="4"/>
      <c r="AD85" s="4"/>
      <c r="AE85" s="4"/>
      <c r="AF85" s="4"/>
      <c r="AG85" s="4"/>
      <c r="AH85" s="4"/>
      <c r="AI85" s="4"/>
      <c r="AJ85" s="4"/>
      <c r="AK85" s="4"/>
      <c r="AL85" s="4"/>
      <c r="AM85" s="4"/>
      <c r="AN85" s="4"/>
      <c r="AO85" s="4"/>
      <c r="AP85" s="4"/>
      <c r="AQ85" s="4"/>
      <c r="AR85" s="4"/>
      <c r="AS85" s="4"/>
    </row>
    <row r="86" spans="1:45" ht="29.25" customHeight="1">
      <c r="A86" s="73" t="s">
        <v>220</v>
      </c>
      <c r="B86" s="73" t="s">
        <v>252</v>
      </c>
      <c r="C86" s="11">
        <v>36</v>
      </c>
      <c r="D86" s="12" t="s">
        <v>253</v>
      </c>
      <c r="E86" s="11">
        <v>1</v>
      </c>
      <c r="F86" s="12" t="s">
        <v>254</v>
      </c>
      <c r="G86" s="6">
        <v>2</v>
      </c>
      <c r="H86" s="6">
        <v>3</v>
      </c>
      <c r="I86" s="27">
        <v>4</v>
      </c>
      <c r="J86" s="28">
        <v>20</v>
      </c>
      <c r="K86" s="28">
        <v>3</v>
      </c>
      <c r="L86" s="17">
        <v>4</v>
      </c>
      <c r="M86" s="17"/>
      <c r="N86" s="17">
        <v>4</v>
      </c>
      <c r="O86" s="17"/>
      <c r="P86" s="17">
        <v>6</v>
      </c>
      <c r="Q86" s="17"/>
      <c r="R86" s="17" t="s">
        <v>25</v>
      </c>
      <c r="S86" s="18">
        <f t="shared" si="10"/>
        <v>575</v>
      </c>
      <c r="T86" s="18">
        <f>AVERAGE(S86)</f>
        <v>575</v>
      </c>
      <c r="U86" s="19" t="s">
        <v>26</v>
      </c>
      <c r="V86" s="20" t="s">
        <v>233</v>
      </c>
      <c r="W86" s="39"/>
      <c r="X86" s="26" t="s">
        <v>255</v>
      </c>
      <c r="Y86" s="4"/>
      <c r="Z86" s="4"/>
      <c r="AA86" s="4"/>
      <c r="AB86" s="4"/>
      <c r="AC86" s="4"/>
      <c r="AD86" s="4"/>
      <c r="AE86" s="4"/>
      <c r="AF86" s="4"/>
      <c r="AG86" s="4"/>
      <c r="AH86" s="4"/>
      <c r="AI86" s="4"/>
      <c r="AJ86" s="4"/>
      <c r="AK86" s="4"/>
      <c r="AL86" s="4"/>
      <c r="AM86" s="4"/>
      <c r="AN86" s="4"/>
      <c r="AO86" s="4"/>
      <c r="AP86" s="4"/>
      <c r="AQ86" s="4"/>
      <c r="AR86" s="4"/>
      <c r="AS86" s="4"/>
    </row>
    <row r="87" spans="1:45" ht="13.5" customHeight="1">
      <c r="A87" s="63"/>
      <c r="B87" s="63"/>
      <c r="C87" s="11">
        <v>37</v>
      </c>
      <c r="D87" s="12" t="s">
        <v>256</v>
      </c>
      <c r="E87" s="11">
        <v>1</v>
      </c>
      <c r="F87" s="12" t="s">
        <v>257</v>
      </c>
      <c r="G87" s="6">
        <v>6</v>
      </c>
      <c r="H87" s="6">
        <v>2</v>
      </c>
      <c r="I87" s="27">
        <v>4</v>
      </c>
      <c r="J87" s="28">
        <v>0</v>
      </c>
      <c r="K87" s="28">
        <v>0</v>
      </c>
      <c r="L87" s="17">
        <v>4</v>
      </c>
      <c r="M87" s="17"/>
      <c r="N87" s="17">
        <v>4</v>
      </c>
      <c r="O87" s="17"/>
      <c r="P87" s="17">
        <v>2</v>
      </c>
      <c r="Q87" s="17"/>
      <c r="R87" s="17" t="s">
        <v>25</v>
      </c>
      <c r="S87" s="18">
        <f t="shared" si="10"/>
        <v>0</v>
      </c>
      <c r="T87" s="18">
        <v>0</v>
      </c>
      <c r="U87" s="37" t="s">
        <v>48</v>
      </c>
      <c r="V87" s="20" t="s">
        <v>258</v>
      </c>
      <c r="W87" s="39"/>
      <c r="X87" s="4" t="s">
        <v>259</v>
      </c>
      <c r="Y87" s="4"/>
      <c r="Z87" s="4"/>
      <c r="AA87" s="4"/>
      <c r="AB87" s="4"/>
      <c r="AC87" s="4"/>
      <c r="AD87" s="4"/>
      <c r="AE87" s="4"/>
      <c r="AF87" s="4"/>
      <c r="AG87" s="4"/>
      <c r="AH87" s="4"/>
      <c r="AI87" s="4"/>
      <c r="AJ87" s="4"/>
      <c r="AK87" s="4"/>
      <c r="AL87" s="4"/>
      <c r="AM87" s="4"/>
      <c r="AN87" s="4"/>
      <c r="AO87" s="4"/>
      <c r="AP87" s="4"/>
      <c r="AQ87" s="4"/>
      <c r="AR87" s="4"/>
      <c r="AS87" s="4"/>
    </row>
    <row r="88" spans="1:45" ht="111" customHeight="1">
      <c r="A88" s="61"/>
      <c r="B88" s="61"/>
      <c r="C88" s="11">
        <v>38</v>
      </c>
      <c r="D88" s="12" t="s">
        <v>260</v>
      </c>
      <c r="E88" s="11">
        <v>1</v>
      </c>
      <c r="F88" s="12" t="s">
        <v>261</v>
      </c>
      <c r="G88" s="6" t="s">
        <v>52</v>
      </c>
      <c r="H88" s="6" t="s">
        <v>52</v>
      </c>
      <c r="I88" s="27">
        <v>1</v>
      </c>
      <c r="J88" s="28">
        <v>0</v>
      </c>
      <c r="K88" s="32">
        <v>0.7</v>
      </c>
      <c r="L88" s="17" t="s">
        <v>52</v>
      </c>
      <c r="M88" s="17"/>
      <c r="N88" s="17" t="s">
        <v>52</v>
      </c>
      <c r="O88" s="17"/>
      <c r="P88" s="17" t="s">
        <v>52</v>
      </c>
      <c r="Q88" s="17"/>
      <c r="R88" s="17" t="s">
        <v>53</v>
      </c>
      <c r="S88" s="18">
        <f t="shared" si="10"/>
        <v>70</v>
      </c>
      <c r="T88" s="18">
        <f>AVERAGE(S88)</f>
        <v>70</v>
      </c>
      <c r="U88" s="25" t="s">
        <v>32</v>
      </c>
      <c r="V88" s="20" t="s">
        <v>262</v>
      </c>
      <c r="W88" s="38" t="s">
        <v>263</v>
      </c>
      <c r="X88" s="4"/>
      <c r="Y88" s="4"/>
      <c r="Z88" s="4"/>
      <c r="AA88" s="4"/>
      <c r="AB88" s="4"/>
      <c r="AC88" s="4"/>
      <c r="AD88" s="4"/>
      <c r="AE88" s="4"/>
      <c r="AF88" s="4"/>
      <c r="AG88" s="4"/>
      <c r="AH88" s="4"/>
      <c r="AI88" s="4"/>
      <c r="AJ88" s="4"/>
      <c r="AK88" s="4"/>
      <c r="AL88" s="4"/>
      <c r="AM88" s="4"/>
      <c r="AN88" s="4"/>
      <c r="AO88" s="4"/>
      <c r="AP88" s="4"/>
      <c r="AQ88" s="4"/>
      <c r="AR88" s="4"/>
      <c r="AS88" s="4"/>
    </row>
    <row r="89" spans="1:45" ht="29.25" customHeight="1">
      <c r="A89" s="72" t="s">
        <v>220</v>
      </c>
      <c r="B89" s="72" t="s">
        <v>264</v>
      </c>
      <c r="C89" s="11">
        <v>39</v>
      </c>
      <c r="D89" s="12" t="s">
        <v>265</v>
      </c>
      <c r="E89" s="11">
        <v>1</v>
      </c>
      <c r="F89" s="12" t="s">
        <v>266</v>
      </c>
      <c r="G89" s="6" t="s">
        <v>52</v>
      </c>
      <c r="H89" s="6" t="s">
        <v>52</v>
      </c>
      <c r="I89" s="27" t="s">
        <v>56</v>
      </c>
      <c r="J89" s="28" t="s">
        <v>57</v>
      </c>
      <c r="K89" s="28" t="s">
        <v>52</v>
      </c>
      <c r="L89" s="17">
        <v>1</v>
      </c>
      <c r="M89" s="17"/>
      <c r="N89" s="17" t="s">
        <v>52</v>
      </c>
      <c r="O89" s="17"/>
      <c r="P89" s="17" t="s">
        <v>52</v>
      </c>
      <c r="Q89" s="17"/>
      <c r="R89" s="17" t="s">
        <v>53</v>
      </c>
      <c r="S89" s="18" t="s">
        <v>52</v>
      </c>
      <c r="T89" s="18" t="s">
        <v>52</v>
      </c>
      <c r="U89" s="11"/>
      <c r="V89" s="20" t="s">
        <v>267</v>
      </c>
      <c r="W89" s="38" t="s">
        <v>268</v>
      </c>
      <c r="X89" s="4"/>
      <c r="Y89" s="4"/>
      <c r="Z89" s="4"/>
      <c r="AA89" s="4"/>
      <c r="AB89" s="4"/>
      <c r="AC89" s="4"/>
      <c r="AD89" s="4"/>
      <c r="AE89" s="4"/>
      <c r="AF89" s="4"/>
      <c r="AG89" s="4"/>
      <c r="AH89" s="4"/>
      <c r="AI89" s="4"/>
      <c r="AJ89" s="4"/>
      <c r="AK89" s="4"/>
      <c r="AL89" s="4"/>
      <c r="AM89" s="4"/>
      <c r="AN89" s="4"/>
      <c r="AO89" s="4"/>
      <c r="AP89" s="4"/>
      <c r="AQ89" s="4"/>
      <c r="AR89" s="4"/>
      <c r="AS89" s="4"/>
    </row>
    <row r="90" spans="1:45" ht="57.75" customHeight="1">
      <c r="A90" s="63"/>
      <c r="B90" s="63"/>
      <c r="C90" s="65">
        <v>40</v>
      </c>
      <c r="D90" s="74" t="s">
        <v>269</v>
      </c>
      <c r="E90" s="11">
        <v>1</v>
      </c>
      <c r="F90" s="12" t="s">
        <v>270</v>
      </c>
      <c r="G90" s="6" t="s">
        <v>52</v>
      </c>
      <c r="H90" s="6" t="s">
        <v>52</v>
      </c>
      <c r="I90" s="27" t="s">
        <v>56</v>
      </c>
      <c r="J90" s="28" t="s">
        <v>57</v>
      </c>
      <c r="K90" s="28" t="s">
        <v>52</v>
      </c>
      <c r="L90" s="17">
        <v>1</v>
      </c>
      <c r="M90" s="17"/>
      <c r="N90" s="17" t="s">
        <v>52</v>
      </c>
      <c r="O90" s="17"/>
      <c r="P90" s="17" t="s">
        <v>52</v>
      </c>
      <c r="Q90" s="17"/>
      <c r="R90" s="17" t="s">
        <v>53</v>
      </c>
      <c r="S90" s="18" t="s">
        <v>52</v>
      </c>
      <c r="T90" s="60" t="s">
        <v>52</v>
      </c>
      <c r="U90" s="65"/>
      <c r="V90" s="20" t="s">
        <v>271</v>
      </c>
      <c r="W90" s="71" t="s">
        <v>272</v>
      </c>
      <c r="X90" s="4"/>
      <c r="Y90" s="4"/>
      <c r="Z90" s="4"/>
      <c r="AA90" s="4"/>
      <c r="AB90" s="4"/>
      <c r="AC90" s="4"/>
      <c r="AD90" s="4"/>
      <c r="AE90" s="4"/>
      <c r="AF90" s="4"/>
      <c r="AG90" s="4"/>
      <c r="AH90" s="4"/>
      <c r="AI90" s="4"/>
      <c r="AJ90" s="4"/>
      <c r="AK90" s="4"/>
      <c r="AL90" s="4"/>
      <c r="AM90" s="4"/>
      <c r="AN90" s="4"/>
      <c r="AO90" s="4"/>
      <c r="AP90" s="4"/>
      <c r="AQ90" s="4"/>
      <c r="AR90" s="4"/>
      <c r="AS90" s="4"/>
    </row>
    <row r="91" spans="1:45" ht="57.75" customHeight="1">
      <c r="A91" s="63"/>
      <c r="B91" s="63"/>
      <c r="C91" s="63"/>
      <c r="D91" s="63"/>
      <c r="E91" s="11">
        <v>2</v>
      </c>
      <c r="F91" s="12" t="s">
        <v>273</v>
      </c>
      <c r="G91" s="6" t="s">
        <v>52</v>
      </c>
      <c r="H91" s="6" t="s">
        <v>52</v>
      </c>
      <c r="I91" s="27" t="s">
        <v>56</v>
      </c>
      <c r="J91" s="28" t="s">
        <v>57</v>
      </c>
      <c r="K91" s="28" t="s">
        <v>52</v>
      </c>
      <c r="L91" s="17" t="s">
        <v>52</v>
      </c>
      <c r="M91" s="17"/>
      <c r="N91" s="17">
        <v>1</v>
      </c>
      <c r="O91" s="17"/>
      <c r="P91" s="17" t="s">
        <v>52</v>
      </c>
      <c r="Q91" s="17"/>
      <c r="R91" s="17" t="s">
        <v>53</v>
      </c>
      <c r="S91" s="18" t="s">
        <v>52</v>
      </c>
      <c r="T91" s="63"/>
      <c r="U91" s="63"/>
      <c r="V91" s="20" t="s">
        <v>271</v>
      </c>
      <c r="W91" s="63"/>
      <c r="X91" s="4"/>
      <c r="Y91" s="4"/>
      <c r="Z91" s="4"/>
      <c r="AA91" s="4"/>
      <c r="AB91" s="4"/>
      <c r="AC91" s="4"/>
      <c r="AD91" s="4"/>
      <c r="AE91" s="4"/>
      <c r="AF91" s="4"/>
      <c r="AG91" s="4"/>
      <c r="AH91" s="4"/>
      <c r="AI91" s="4"/>
      <c r="AJ91" s="4"/>
      <c r="AK91" s="4"/>
      <c r="AL91" s="4"/>
      <c r="AM91" s="4"/>
      <c r="AN91" s="4"/>
      <c r="AO91" s="4"/>
      <c r="AP91" s="4"/>
      <c r="AQ91" s="4"/>
      <c r="AR91" s="4"/>
      <c r="AS91" s="4"/>
    </row>
    <row r="92" spans="1:45" ht="86.25" customHeight="1">
      <c r="A92" s="63"/>
      <c r="B92" s="63"/>
      <c r="C92" s="61"/>
      <c r="D92" s="61"/>
      <c r="E92" s="11">
        <v>3</v>
      </c>
      <c r="F92" s="12" t="s">
        <v>274</v>
      </c>
      <c r="G92" s="6" t="s">
        <v>52</v>
      </c>
      <c r="H92" s="6" t="s">
        <v>52</v>
      </c>
      <c r="I92" s="27" t="s">
        <v>56</v>
      </c>
      <c r="J92" s="28" t="s">
        <v>57</v>
      </c>
      <c r="K92" s="28" t="s">
        <v>52</v>
      </c>
      <c r="L92" s="17" t="s">
        <v>52</v>
      </c>
      <c r="M92" s="17"/>
      <c r="N92" s="17" t="s">
        <v>129</v>
      </c>
      <c r="O92" s="17"/>
      <c r="P92" s="17" t="s">
        <v>129</v>
      </c>
      <c r="Q92" s="17"/>
      <c r="R92" s="17" t="s">
        <v>25</v>
      </c>
      <c r="S92" s="18" t="s">
        <v>52</v>
      </c>
      <c r="T92" s="61"/>
      <c r="U92" s="61"/>
      <c r="V92" s="20" t="s">
        <v>271</v>
      </c>
      <c r="W92" s="61"/>
      <c r="X92" s="4"/>
      <c r="Y92" s="4"/>
      <c r="Z92" s="4"/>
      <c r="AA92" s="4"/>
      <c r="AB92" s="4"/>
      <c r="AC92" s="4"/>
      <c r="AD92" s="4"/>
      <c r="AE92" s="4"/>
      <c r="AF92" s="4"/>
      <c r="AG92" s="4"/>
      <c r="AH92" s="4"/>
      <c r="AI92" s="4"/>
      <c r="AJ92" s="4"/>
      <c r="AK92" s="4"/>
      <c r="AL92" s="4"/>
      <c r="AM92" s="4"/>
      <c r="AN92" s="4"/>
      <c r="AO92" s="4"/>
      <c r="AP92" s="4"/>
      <c r="AQ92" s="4"/>
      <c r="AR92" s="4"/>
      <c r="AS92" s="4"/>
    </row>
    <row r="93" spans="1:45" ht="13.5" customHeight="1">
      <c r="A93" s="63"/>
      <c r="B93" s="63"/>
      <c r="C93" s="11">
        <v>41</v>
      </c>
      <c r="D93" s="12" t="s">
        <v>275</v>
      </c>
      <c r="E93" s="11">
        <v>1</v>
      </c>
      <c r="F93" s="12" t="s">
        <v>276</v>
      </c>
      <c r="G93" s="6">
        <v>1</v>
      </c>
      <c r="H93" s="6">
        <v>0</v>
      </c>
      <c r="I93" s="27" t="s">
        <v>56</v>
      </c>
      <c r="J93" s="28" t="s">
        <v>57</v>
      </c>
      <c r="K93" s="28" t="s">
        <v>52</v>
      </c>
      <c r="L93" s="17" t="s">
        <v>52</v>
      </c>
      <c r="M93" s="17"/>
      <c r="N93" s="17" t="s">
        <v>52</v>
      </c>
      <c r="O93" s="17"/>
      <c r="P93" s="17" t="s">
        <v>52</v>
      </c>
      <c r="Q93" s="17"/>
      <c r="R93" s="17" t="s">
        <v>53</v>
      </c>
      <c r="S93" s="18" t="s">
        <v>52</v>
      </c>
      <c r="T93" s="18" t="s">
        <v>52</v>
      </c>
      <c r="U93" s="11"/>
      <c r="V93" s="20" t="s">
        <v>277</v>
      </c>
      <c r="W93" s="38" t="s">
        <v>278</v>
      </c>
      <c r="X93" s="4"/>
      <c r="Y93" s="4"/>
      <c r="Z93" s="4"/>
      <c r="AA93" s="4"/>
      <c r="AB93" s="4"/>
      <c r="AC93" s="4"/>
      <c r="AD93" s="4"/>
      <c r="AE93" s="4"/>
      <c r="AF93" s="4"/>
      <c r="AG93" s="4"/>
      <c r="AH93" s="4"/>
      <c r="AI93" s="4"/>
      <c r="AJ93" s="4"/>
      <c r="AK93" s="4"/>
      <c r="AL93" s="4"/>
      <c r="AM93" s="4"/>
      <c r="AN93" s="4"/>
      <c r="AO93" s="4"/>
      <c r="AP93" s="4"/>
      <c r="AQ93" s="4"/>
      <c r="AR93" s="4"/>
      <c r="AS93" s="4"/>
    </row>
    <row r="94" spans="1:45" ht="82.5" customHeight="1">
      <c r="A94" s="63"/>
      <c r="B94" s="63"/>
      <c r="C94" s="65">
        <v>42</v>
      </c>
      <c r="D94" s="74" t="s">
        <v>279</v>
      </c>
      <c r="E94" s="11">
        <v>1</v>
      </c>
      <c r="F94" s="12" t="s">
        <v>280</v>
      </c>
      <c r="G94" s="6">
        <v>6</v>
      </c>
      <c r="H94" s="6">
        <v>9</v>
      </c>
      <c r="I94" s="27">
        <v>6</v>
      </c>
      <c r="J94" s="28">
        <v>0</v>
      </c>
      <c r="K94" s="28">
        <v>10</v>
      </c>
      <c r="L94" s="17">
        <v>6</v>
      </c>
      <c r="M94" s="17"/>
      <c r="N94" s="17">
        <v>6</v>
      </c>
      <c r="O94" s="17"/>
      <c r="P94" s="17">
        <v>6</v>
      </c>
      <c r="Q94" s="17"/>
      <c r="R94" s="17" t="s">
        <v>25</v>
      </c>
      <c r="S94" s="18">
        <f t="shared" ref="S94:S97" si="11">((J94+K94)/I94)*100</f>
        <v>166.66666666666669</v>
      </c>
      <c r="T94" s="60">
        <f>AVERAGE(S94:S95)</f>
        <v>258.33333333333337</v>
      </c>
      <c r="U94" s="64" t="s">
        <v>26</v>
      </c>
      <c r="V94" s="20" t="s">
        <v>281</v>
      </c>
      <c r="W94" s="71" t="s">
        <v>282</v>
      </c>
      <c r="X94" s="4"/>
      <c r="Y94" s="4"/>
      <c r="Z94" s="4"/>
      <c r="AA94" s="4"/>
      <c r="AB94" s="4"/>
      <c r="AC94" s="4"/>
      <c r="AD94" s="4"/>
      <c r="AE94" s="4"/>
      <c r="AF94" s="4"/>
      <c r="AG94" s="4"/>
      <c r="AH94" s="4"/>
      <c r="AI94" s="4"/>
      <c r="AJ94" s="4"/>
      <c r="AK94" s="4"/>
      <c r="AL94" s="4"/>
      <c r="AM94" s="4"/>
      <c r="AN94" s="4"/>
      <c r="AO94" s="4"/>
      <c r="AP94" s="4"/>
      <c r="AQ94" s="4"/>
      <c r="AR94" s="4"/>
      <c r="AS94" s="4"/>
    </row>
    <row r="95" spans="1:45" ht="78.75" customHeight="1">
      <c r="A95" s="63"/>
      <c r="B95" s="63"/>
      <c r="C95" s="61"/>
      <c r="D95" s="61"/>
      <c r="E95" s="11">
        <v>2</v>
      </c>
      <c r="F95" s="12" t="s">
        <v>283</v>
      </c>
      <c r="G95" s="6">
        <v>2</v>
      </c>
      <c r="H95" s="6">
        <v>2</v>
      </c>
      <c r="I95" s="27">
        <v>2</v>
      </c>
      <c r="J95" s="28">
        <v>3</v>
      </c>
      <c r="K95" s="28">
        <v>4</v>
      </c>
      <c r="L95" s="17">
        <v>2</v>
      </c>
      <c r="M95" s="17"/>
      <c r="N95" s="17">
        <v>2</v>
      </c>
      <c r="O95" s="17"/>
      <c r="P95" s="17">
        <v>2</v>
      </c>
      <c r="Q95" s="17"/>
      <c r="R95" s="17" t="s">
        <v>25</v>
      </c>
      <c r="S95" s="18">
        <f t="shared" si="11"/>
        <v>350</v>
      </c>
      <c r="T95" s="61"/>
      <c r="U95" s="61"/>
      <c r="V95" s="20" t="s">
        <v>284</v>
      </c>
      <c r="W95" s="61"/>
      <c r="X95" s="4"/>
      <c r="Y95" s="4"/>
      <c r="Z95" s="4"/>
      <c r="AA95" s="4"/>
      <c r="AB95" s="4"/>
      <c r="AC95" s="4"/>
      <c r="AD95" s="4"/>
      <c r="AE95" s="4"/>
      <c r="AF95" s="4"/>
      <c r="AG95" s="4"/>
      <c r="AH95" s="4"/>
      <c r="AI95" s="4"/>
      <c r="AJ95" s="4"/>
      <c r="AK95" s="4"/>
      <c r="AL95" s="4"/>
      <c r="AM95" s="4"/>
      <c r="AN95" s="4"/>
      <c r="AO95" s="4"/>
      <c r="AP95" s="4"/>
      <c r="AQ95" s="4"/>
      <c r="AR95" s="4"/>
      <c r="AS95" s="4"/>
    </row>
    <row r="96" spans="1:45" ht="29.25" customHeight="1">
      <c r="A96" s="63"/>
      <c r="B96" s="63"/>
      <c r="C96" s="65">
        <v>43</v>
      </c>
      <c r="D96" s="74" t="s">
        <v>285</v>
      </c>
      <c r="E96" s="11">
        <v>1</v>
      </c>
      <c r="F96" s="12" t="s">
        <v>286</v>
      </c>
      <c r="G96" s="6">
        <v>1</v>
      </c>
      <c r="H96" s="6">
        <v>1</v>
      </c>
      <c r="I96" s="27">
        <v>2</v>
      </c>
      <c r="J96" s="28">
        <v>2</v>
      </c>
      <c r="K96" s="28">
        <v>0</v>
      </c>
      <c r="L96" s="17">
        <v>1</v>
      </c>
      <c r="M96" s="17"/>
      <c r="N96" s="17">
        <v>2</v>
      </c>
      <c r="O96" s="17"/>
      <c r="P96" s="17">
        <v>1</v>
      </c>
      <c r="Q96" s="17"/>
      <c r="R96" s="17" t="s">
        <v>25</v>
      </c>
      <c r="S96" s="18">
        <f t="shared" si="11"/>
        <v>100</v>
      </c>
      <c r="T96" s="60">
        <f>AVERAGE(S96:S97)</f>
        <v>93.75</v>
      </c>
      <c r="U96" s="64" t="s">
        <v>26</v>
      </c>
      <c r="V96" s="20" t="s">
        <v>233</v>
      </c>
      <c r="W96" s="71" t="s">
        <v>287</v>
      </c>
      <c r="X96" s="26" t="s">
        <v>288</v>
      </c>
      <c r="Y96" s="4"/>
      <c r="Z96" s="4"/>
      <c r="AA96" s="4"/>
      <c r="AB96" s="4"/>
      <c r="AC96" s="4"/>
      <c r="AD96" s="4"/>
      <c r="AE96" s="4"/>
      <c r="AF96" s="4"/>
      <c r="AG96" s="4"/>
      <c r="AH96" s="4"/>
      <c r="AI96" s="4"/>
      <c r="AJ96" s="4"/>
      <c r="AK96" s="4"/>
      <c r="AL96" s="4"/>
      <c r="AM96" s="4"/>
      <c r="AN96" s="4"/>
      <c r="AO96" s="4"/>
      <c r="AP96" s="4"/>
      <c r="AQ96" s="4"/>
      <c r="AR96" s="4"/>
      <c r="AS96" s="4"/>
    </row>
    <row r="97" spans="1:45" ht="34.5" customHeight="1">
      <c r="A97" s="63"/>
      <c r="B97" s="63"/>
      <c r="C97" s="63"/>
      <c r="D97" s="63"/>
      <c r="E97" s="11">
        <v>2</v>
      </c>
      <c r="F97" s="12" t="s">
        <v>289</v>
      </c>
      <c r="G97" s="6">
        <v>80</v>
      </c>
      <c r="H97" s="6">
        <v>84</v>
      </c>
      <c r="I97" s="27">
        <v>80</v>
      </c>
      <c r="J97" s="28">
        <v>70</v>
      </c>
      <c r="K97" s="28">
        <v>0</v>
      </c>
      <c r="L97" s="17">
        <v>80</v>
      </c>
      <c r="M97" s="17"/>
      <c r="N97" s="17">
        <v>80</v>
      </c>
      <c r="O97" s="17"/>
      <c r="P97" s="17">
        <v>80</v>
      </c>
      <c r="Q97" s="17"/>
      <c r="R97" s="17" t="s">
        <v>25</v>
      </c>
      <c r="S97" s="18">
        <f t="shared" si="11"/>
        <v>87.5</v>
      </c>
      <c r="T97" s="63"/>
      <c r="U97" s="63"/>
      <c r="V97" s="20" t="s">
        <v>233</v>
      </c>
      <c r="W97" s="63"/>
      <c r="X97" s="26" t="s">
        <v>290</v>
      </c>
      <c r="Y97" s="4"/>
      <c r="Z97" s="4"/>
      <c r="AA97" s="4"/>
      <c r="AB97" s="4"/>
      <c r="AC97" s="4"/>
      <c r="AD97" s="4"/>
      <c r="AE97" s="4"/>
      <c r="AF97" s="4"/>
      <c r="AG97" s="4"/>
      <c r="AH97" s="4"/>
      <c r="AI97" s="4"/>
      <c r="AJ97" s="4"/>
      <c r="AK97" s="4"/>
      <c r="AL97" s="4"/>
      <c r="AM97" s="4"/>
      <c r="AN97" s="4"/>
      <c r="AO97" s="4"/>
      <c r="AP97" s="4"/>
      <c r="AQ97" s="4"/>
      <c r="AR97" s="4"/>
      <c r="AS97" s="4"/>
    </row>
    <row r="98" spans="1:45" ht="24.75" customHeight="1">
      <c r="A98" s="63"/>
      <c r="B98" s="63"/>
      <c r="C98" s="61"/>
      <c r="D98" s="61"/>
      <c r="E98" s="11">
        <v>3</v>
      </c>
      <c r="F98" s="12" t="s">
        <v>291</v>
      </c>
      <c r="G98" s="6" t="s">
        <v>52</v>
      </c>
      <c r="H98" s="6" t="s">
        <v>52</v>
      </c>
      <c r="I98" s="27" t="s">
        <v>56</v>
      </c>
      <c r="J98" s="28" t="s">
        <v>52</v>
      </c>
      <c r="K98" s="28" t="s">
        <v>52</v>
      </c>
      <c r="L98" s="17">
        <v>1</v>
      </c>
      <c r="M98" s="17"/>
      <c r="N98" s="17" t="s">
        <v>52</v>
      </c>
      <c r="O98" s="17"/>
      <c r="P98" s="17" t="s">
        <v>52</v>
      </c>
      <c r="Q98" s="17"/>
      <c r="R98" s="17" t="s">
        <v>53</v>
      </c>
      <c r="S98" s="18" t="s">
        <v>52</v>
      </c>
      <c r="T98" s="61"/>
      <c r="U98" s="61"/>
      <c r="V98" s="20" t="s">
        <v>233</v>
      </c>
      <c r="W98" s="61"/>
      <c r="X98" s="4"/>
      <c r="Y98" s="4"/>
      <c r="Z98" s="4"/>
      <c r="AA98" s="4"/>
      <c r="AB98" s="4"/>
      <c r="AC98" s="4"/>
      <c r="AD98" s="4"/>
      <c r="AE98" s="4"/>
      <c r="AF98" s="4"/>
      <c r="AG98" s="4"/>
      <c r="AH98" s="4"/>
      <c r="AI98" s="4"/>
      <c r="AJ98" s="4"/>
      <c r="AK98" s="4"/>
      <c r="AL98" s="4"/>
      <c r="AM98" s="4"/>
      <c r="AN98" s="4"/>
      <c r="AO98" s="4"/>
      <c r="AP98" s="4"/>
      <c r="AQ98" s="4"/>
      <c r="AR98" s="4"/>
      <c r="AS98" s="4"/>
    </row>
    <row r="99" spans="1:45" ht="13.5" customHeight="1">
      <c r="A99" s="61"/>
      <c r="B99" s="61"/>
      <c r="C99" s="11">
        <v>44</v>
      </c>
      <c r="D99" s="12" t="s">
        <v>292</v>
      </c>
      <c r="E99" s="11">
        <v>1</v>
      </c>
      <c r="F99" s="12" t="s">
        <v>293</v>
      </c>
      <c r="G99" s="6">
        <v>3000000</v>
      </c>
      <c r="H99" s="6">
        <v>12407123.27</v>
      </c>
      <c r="I99" s="34">
        <v>5000000</v>
      </c>
      <c r="J99" s="35">
        <v>4576131</v>
      </c>
      <c r="K99" s="35">
        <v>5962774.4000000004</v>
      </c>
      <c r="L99" s="17">
        <v>5000000</v>
      </c>
      <c r="M99" s="17"/>
      <c r="N99" s="17">
        <v>5000000</v>
      </c>
      <c r="O99" s="17"/>
      <c r="P99" s="17">
        <v>5000000</v>
      </c>
      <c r="Q99" s="17"/>
      <c r="R99" s="17" t="s">
        <v>25</v>
      </c>
      <c r="S99" s="18">
        <f t="shared" ref="S99:S109" si="12">((J99+K99)/I99)*100</f>
        <v>210.778108</v>
      </c>
      <c r="T99" s="18">
        <f>AVERAGE(S99)</f>
        <v>210.778108</v>
      </c>
      <c r="U99" s="19" t="s">
        <v>26</v>
      </c>
      <c r="V99" s="20" t="s">
        <v>233</v>
      </c>
      <c r="W99" s="39"/>
      <c r="X99" s="4"/>
      <c r="Y99" s="4"/>
      <c r="Z99" s="4"/>
      <c r="AA99" s="4"/>
      <c r="AB99" s="4"/>
      <c r="AC99" s="4"/>
      <c r="AD99" s="4"/>
      <c r="AE99" s="4"/>
      <c r="AF99" s="4"/>
      <c r="AG99" s="4"/>
      <c r="AH99" s="4"/>
      <c r="AI99" s="4"/>
      <c r="AJ99" s="4"/>
      <c r="AK99" s="4"/>
      <c r="AL99" s="4"/>
      <c r="AM99" s="4"/>
      <c r="AN99" s="4"/>
      <c r="AO99" s="4"/>
      <c r="AP99" s="4"/>
      <c r="AQ99" s="4"/>
      <c r="AR99" s="4"/>
      <c r="AS99" s="4"/>
    </row>
    <row r="100" spans="1:45" ht="24" customHeight="1">
      <c r="A100" s="72" t="s">
        <v>220</v>
      </c>
      <c r="B100" s="72" t="s">
        <v>294</v>
      </c>
      <c r="C100" s="65">
        <v>45</v>
      </c>
      <c r="D100" s="74" t="s">
        <v>295</v>
      </c>
      <c r="E100" s="11">
        <v>1</v>
      </c>
      <c r="F100" s="12" t="s">
        <v>296</v>
      </c>
      <c r="G100" s="6">
        <v>1</v>
      </c>
      <c r="H100" s="6">
        <v>1</v>
      </c>
      <c r="I100" s="27">
        <v>1</v>
      </c>
      <c r="J100" s="28">
        <v>1</v>
      </c>
      <c r="K100" s="28">
        <v>0</v>
      </c>
      <c r="L100" s="17">
        <v>1</v>
      </c>
      <c r="M100" s="17"/>
      <c r="N100" s="17">
        <v>1</v>
      </c>
      <c r="O100" s="17"/>
      <c r="P100" s="17">
        <v>1</v>
      </c>
      <c r="Q100" s="17"/>
      <c r="R100" s="17" t="s">
        <v>25</v>
      </c>
      <c r="S100" s="18">
        <f t="shared" si="12"/>
        <v>100</v>
      </c>
      <c r="T100" s="60">
        <f>AVERAGE(S100:S101)</f>
        <v>100</v>
      </c>
      <c r="U100" s="64" t="s">
        <v>26</v>
      </c>
      <c r="V100" s="20" t="s">
        <v>297</v>
      </c>
      <c r="W100" s="79"/>
      <c r="X100" s="4" t="s">
        <v>298</v>
      </c>
      <c r="Y100" s="4"/>
      <c r="Z100" s="4"/>
      <c r="AA100" s="4"/>
      <c r="AB100" s="4"/>
      <c r="AC100" s="4"/>
      <c r="AD100" s="4"/>
      <c r="AE100" s="4"/>
      <c r="AF100" s="4"/>
      <c r="AG100" s="4"/>
      <c r="AH100" s="4"/>
      <c r="AI100" s="4"/>
      <c r="AJ100" s="4"/>
      <c r="AK100" s="4"/>
      <c r="AL100" s="4"/>
      <c r="AM100" s="4"/>
      <c r="AN100" s="4"/>
      <c r="AO100" s="4"/>
      <c r="AP100" s="4"/>
      <c r="AQ100" s="4"/>
      <c r="AR100" s="4"/>
      <c r="AS100" s="4"/>
    </row>
    <row r="101" spans="1:45" ht="13.5" customHeight="1">
      <c r="A101" s="63"/>
      <c r="B101" s="63"/>
      <c r="C101" s="61"/>
      <c r="D101" s="61"/>
      <c r="E101" s="11">
        <v>2</v>
      </c>
      <c r="F101" s="12" t="s">
        <v>299</v>
      </c>
      <c r="G101" s="6" t="s">
        <v>52</v>
      </c>
      <c r="H101" s="6" t="s">
        <v>52</v>
      </c>
      <c r="I101" s="27">
        <v>1</v>
      </c>
      <c r="J101" s="28">
        <v>0</v>
      </c>
      <c r="K101" s="28">
        <v>1</v>
      </c>
      <c r="L101" s="17">
        <v>0</v>
      </c>
      <c r="M101" s="17"/>
      <c r="N101" s="17">
        <v>0</v>
      </c>
      <c r="O101" s="17"/>
      <c r="P101" s="17">
        <v>0</v>
      </c>
      <c r="Q101" s="17"/>
      <c r="R101" s="17" t="s">
        <v>53</v>
      </c>
      <c r="S101" s="18">
        <f t="shared" si="12"/>
        <v>100</v>
      </c>
      <c r="T101" s="61"/>
      <c r="U101" s="61"/>
      <c r="V101" s="20" t="s">
        <v>233</v>
      </c>
      <c r="W101" s="61"/>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ht="24.75" customHeight="1">
      <c r="A102" s="63"/>
      <c r="B102" s="63"/>
      <c r="C102" s="65">
        <v>46</v>
      </c>
      <c r="D102" s="74" t="s">
        <v>300</v>
      </c>
      <c r="E102" s="11">
        <v>1</v>
      </c>
      <c r="F102" s="12" t="s">
        <v>301</v>
      </c>
      <c r="G102" s="6">
        <v>50</v>
      </c>
      <c r="H102" s="6">
        <v>47</v>
      </c>
      <c r="I102" s="27">
        <v>12</v>
      </c>
      <c r="J102" s="28">
        <v>15.45</v>
      </c>
      <c r="K102" s="28">
        <v>0</v>
      </c>
      <c r="L102" s="17">
        <v>25</v>
      </c>
      <c r="M102" s="17"/>
      <c r="N102" s="17">
        <v>13</v>
      </c>
      <c r="O102" s="17"/>
      <c r="P102" s="17">
        <v>0</v>
      </c>
      <c r="Q102" s="17"/>
      <c r="R102" s="17" t="s">
        <v>25</v>
      </c>
      <c r="S102" s="18">
        <f t="shared" si="12"/>
        <v>128.75</v>
      </c>
      <c r="T102" s="60">
        <f>AVERAGE(S102:S104)</f>
        <v>45.480769230769226</v>
      </c>
      <c r="U102" s="62" t="s">
        <v>32</v>
      </c>
      <c r="V102" s="20" t="s">
        <v>233</v>
      </c>
      <c r="W102" s="79"/>
      <c r="X102" s="4" t="s">
        <v>302</v>
      </c>
      <c r="Y102" s="4"/>
      <c r="Z102" s="4"/>
      <c r="AA102" s="4"/>
      <c r="AB102" s="4"/>
      <c r="AC102" s="4"/>
      <c r="AD102" s="4"/>
      <c r="AE102" s="4"/>
      <c r="AF102" s="4"/>
      <c r="AG102" s="4"/>
      <c r="AH102" s="4"/>
      <c r="AI102" s="4"/>
      <c r="AJ102" s="4"/>
      <c r="AK102" s="4"/>
      <c r="AL102" s="4"/>
      <c r="AM102" s="4"/>
      <c r="AN102" s="4"/>
      <c r="AO102" s="4"/>
      <c r="AP102" s="4"/>
      <c r="AQ102" s="4"/>
      <c r="AR102" s="4"/>
      <c r="AS102" s="4"/>
    </row>
    <row r="103" spans="1:45" ht="13.5" customHeight="1">
      <c r="A103" s="63"/>
      <c r="B103" s="63"/>
      <c r="C103" s="63"/>
      <c r="D103" s="63"/>
      <c r="E103" s="11">
        <v>2</v>
      </c>
      <c r="F103" s="12" t="s">
        <v>303</v>
      </c>
      <c r="G103" s="13">
        <v>0.35</v>
      </c>
      <c r="H103" s="13">
        <v>0.36</v>
      </c>
      <c r="I103" s="24">
        <v>0.3</v>
      </c>
      <c r="J103" s="28">
        <v>0</v>
      </c>
      <c r="K103" s="28">
        <v>0</v>
      </c>
      <c r="L103" s="16">
        <v>0.35</v>
      </c>
      <c r="M103" s="17"/>
      <c r="N103" s="17" t="s">
        <v>52</v>
      </c>
      <c r="O103" s="17"/>
      <c r="P103" s="17" t="s">
        <v>52</v>
      </c>
      <c r="Q103" s="17"/>
      <c r="R103" s="17" t="s">
        <v>25</v>
      </c>
      <c r="S103" s="18">
        <f t="shared" si="12"/>
        <v>0</v>
      </c>
      <c r="T103" s="63"/>
      <c r="U103" s="63"/>
      <c r="V103" s="20" t="s">
        <v>233</v>
      </c>
      <c r="W103" s="63"/>
      <c r="X103" s="4" t="s">
        <v>304</v>
      </c>
      <c r="Y103" s="4"/>
      <c r="Z103" s="4"/>
      <c r="AA103" s="4"/>
      <c r="AB103" s="4"/>
      <c r="AC103" s="4"/>
      <c r="AD103" s="4"/>
      <c r="AE103" s="4"/>
      <c r="AF103" s="4"/>
      <c r="AG103" s="4"/>
      <c r="AH103" s="4"/>
      <c r="AI103" s="4"/>
      <c r="AJ103" s="4"/>
      <c r="AK103" s="4"/>
      <c r="AL103" s="4"/>
      <c r="AM103" s="4"/>
      <c r="AN103" s="4"/>
      <c r="AO103" s="4"/>
      <c r="AP103" s="4"/>
      <c r="AQ103" s="4"/>
      <c r="AR103" s="4"/>
      <c r="AS103" s="4"/>
    </row>
    <row r="104" spans="1:45" ht="13.5" customHeight="1">
      <c r="A104" s="63"/>
      <c r="B104" s="63"/>
      <c r="C104" s="61"/>
      <c r="D104" s="61"/>
      <c r="E104" s="11">
        <v>3</v>
      </c>
      <c r="F104" s="12" t="s">
        <v>305</v>
      </c>
      <c r="G104" s="6">
        <v>8</v>
      </c>
      <c r="H104" s="6">
        <v>2</v>
      </c>
      <c r="I104" s="27">
        <v>13</v>
      </c>
      <c r="J104" s="28">
        <v>1</v>
      </c>
      <c r="K104" s="28">
        <v>0</v>
      </c>
      <c r="L104" s="17">
        <v>11</v>
      </c>
      <c r="M104" s="17"/>
      <c r="N104" s="17">
        <v>12</v>
      </c>
      <c r="O104" s="17"/>
      <c r="P104" s="17">
        <v>8</v>
      </c>
      <c r="Q104" s="17"/>
      <c r="R104" s="17" t="s">
        <v>25</v>
      </c>
      <c r="S104" s="18">
        <f t="shared" si="12"/>
        <v>7.6923076923076925</v>
      </c>
      <c r="T104" s="61"/>
      <c r="U104" s="61"/>
      <c r="V104" s="20" t="s">
        <v>233</v>
      </c>
      <c r="W104" s="61"/>
      <c r="X104" s="4" t="s">
        <v>306</v>
      </c>
      <c r="Y104" s="4"/>
      <c r="Z104" s="4"/>
      <c r="AA104" s="4"/>
      <c r="AB104" s="4"/>
      <c r="AC104" s="4"/>
      <c r="AD104" s="4"/>
      <c r="AE104" s="4"/>
      <c r="AF104" s="4"/>
      <c r="AG104" s="4"/>
      <c r="AH104" s="4"/>
      <c r="AI104" s="4"/>
      <c r="AJ104" s="4"/>
      <c r="AK104" s="4"/>
      <c r="AL104" s="4"/>
      <c r="AM104" s="4"/>
      <c r="AN104" s="4"/>
      <c r="AO104" s="4"/>
      <c r="AP104" s="4"/>
      <c r="AQ104" s="4"/>
      <c r="AR104" s="4"/>
      <c r="AS104" s="4"/>
    </row>
    <row r="105" spans="1:45" ht="60.75" customHeight="1">
      <c r="A105" s="63"/>
      <c r="B105" s="63"/>
      <c r="C105" s="65">
        <v>47</v>
      </c>
      <c r="D105" s="74" t="s">
        <v>307</v>
      </c>
      <c r="E105" s="11">
        <v>1</v>
      </c>
      <c r="F105" s="12" t="s">
        <v>308</v>
      </c>
      <c r="G105" s="6" t="s">
        <v>52</v>
      </c>
      <c r="H105" s="6" t="s">
        <v>52</v>
      </c>
      <c r="I105" s="27">
        <v>2</v>
      </c>
      <c r="J105" s="28">
        <v>0</v>
      </c>
      <c r="K105" s="28">
        <v>1</v>
      </c>
      <c r="L105" s="17">
        <v>2</v>
      </c>
      <c r="M105" s="17"/>
      <c r="N105" s="17">
        <v>3</v>
      </c>
      <c r="O105" s="17"/>
      <c r="P105" s="17">
        <v>3</v>
      </c>
      <c r="Q105" s="17"/>
      <c r="R105" s="17" t="s">
        <v>25</v>
      </c>
      <c r="S105" s="18">
        <f t="shared" si="12"/>
        <v>50</v>
      </c>
      <c r="T105" s="88">
        <f>AVERAGE(S105:S107)</f>
        <v>43.491403333333331</v>
      </c>
      <c r="U105" s="62" t="s">
        <v>32</v>
      </c>
      <c r="V105" s="20" t="s">
        <v>233</v>
      </c>
      <c r="W105" s="79"/>
      <c r="X105" s="26" t="s">
        <v>309</v>
      </c>
      <c r="Y105" s="4"/>
      <c r="Z105" s="4"/>
      <c r="AA105" s="4"/>
      <c r="AB105" s="4"/>
      <c r="AC105" s="4"/>
      <c r="AD105" s="4"/>
      <c r="AE105" s="4"/>
      <c r="AF105" s="4"/>
      <c r="AG105" s="4"/>
      <c r="AH105" s="4"/>
      <c r="AI105" s="4"/>
      <c r="AJ105" s="4"/>
      <c r="AK105" s="4"/>
      <c r="AL105" s="4"/>
      <c r="AM105" s="4"/>
      <c r="AN105" s="4"/>
      <c r="AO105" s="4"/>
      <c r="AP105" s="4"/>
      <c r="AQ105" s="4"/>
      <c r="AR105" s="4"/>
      <c r="AS105" s="4"/>
    </row>
    <row r="106" spans="1:45" ht="50.25" customHeight="1">
      <c r="A106" s="63"/>
      <c r="B106" s="63"/>
      <c r="C106" s="63"/>
      <c r="D106" s="63"/>
      <c r="E106" s="11">
        <v>2</v>
      </c>
      <c r="F106" s="12" t="s">
        <v>310</v>
      </c>
      <c r="G106" s="6">
        <v>1</v>
      </c>
      <c r="H106" s="6">
        <v>2</v>
      </c>
      <c r="I106" s="27">
        <v>2</v>
      </c>
      <c r="J106" s="28">
        <v>0</v>
      </c>
      <c r="K106" s="28">
        <v>0</v>
      </c>
      <c r="L106" s="17">
        <v>2</v>
      </c>
      <c r="M106" s="17"/>
      <c r="N106" s="17">
        <v>2</v>
      </c>
      <c r="O106" s="17"/>
      <c r="P106" s="17">
        <v>3</v>
      </c>
      <c r="Q106" s="17"/>
      <c r="R106" s="17" t="s">
        <v>25</v>
      </c>
      <c r="S106" s="18">
        <f t="shared" si="12"/>
        <v>0</v>
      </c>
      <c r="T106" s="63"/>
      <c r="U106" s="63"/>
      <c r="V106" s="20" t="s">
        <v>233</v>
      </c>
      <c r="W106" s="63"/>
      <c r="X106" s="26" t="s">
        <v>311</v>
      </c>
      <c r="Y106" s="4"/>
      <c r="Z106" s="4"/>
      <c r="AA106" s="4"/>
      <c r="AB106" s="4"/>
      <c r="AC106" s="4"/>
      <c r="AD106" s="4"/>
      <c r="AE106" s="4"/>
      <c r="AF106" s="4"/>
      <c r="AG106" s="4"/>
      <c r="AH106" s="4"/>
      <c r="AI106" s="4"/>
      <c r="AJ106" s="4"/>
      <c r="AK106" s="4"/>
      <c r="AL106" s="4"/>
      <c r="AM106" s="4"/>
      <c r="AN106" s="4"/>
      <c r="AO106" s="4"/>
      <c r="AP106" s="4"/>
      <c r="AQ106" s="4"/>
      <c r="AR106" s="4"/>
      <c r="AS106" s="4"/>
    </row>
    <row r="107" spans="1:45" ht="36.75" customHeight="1">
      <c r="A107" s="61"/>
      <c r="B107" s="61"/>
      <c r="C107" s="61"/>
      <c r="D107" s="61"/>
      <c r="E107" s="11">
        <v>3</v>
      </c>
      <c r="F107" s="12" t="s">
        <v>312</v>
      </c>
      <c r="G107" s="6">
        <v>100000</v>
      </c>
      <c r="H107" s="6">
        <v>1913038.4</v>
      </c>
      <c r="I107" s="34">
        <v>1000000</v>
      </c>
      <c r="J107" s="35">
        <v>0</v>
      </c>
      <c r="K107" s="40">
        <v>804742.1</v>
      </c>
      <c r="L107" s="17">
        <v>1000000</v>
      </c>
      <c r="M107" s="17"/>
      <c r="N107" s="17">
        <v>1000000</v>
      </c>
      <c r="O107" s="17"/>
      <c r="P107" s="17">
        <v>1000000</v>
      </c>
      <c r="Q107" s="17"/>
      <c r="R107" s="17" t="s">
        <v>25</v>
      </c>
      <c r="S107" s="41">
        <f t="shared" si="12"/>
        <v>80.474209999999999</v>
      </c>
      <c r="T107" s="61"/>
      <c r="U107" s="61"/>
      <c r="V107" s="20" t="s">
        <v>233</v>
      </c>
      <c r="W107" s="61"/>
      <c r="X107" s="26" t="s">
        <v>313</v>
      </c>
      <c r="Y107" s="4"/>
      <c r="Z107" s="4"/>
      <c r="AA107" s="4"/>
      <c r="AB107" s="4"/>
      <c r="AC107" s="4"/>
      <c r="AD107" s="4"/>
      <c r="AE107" s="4"/>
      <c r="AF107" s="4"/>
      <c r="AG107" s="4"/>
      <c r="AH107" s="4"/>
      <c r="AI107" s="4"/>
      <c r="AJ107" s="4"/>
      <c r="AK107" s="4"/>
      <c r="AL107" s="4"/>
      <c r="AM107" s="4"/>
      <c r="AN107" s="4"/>
      <c r="AO107" s="4"/>
      <c r="AP107" s="4"/>
      <c r="AQ107" s="4"/>
      <c r="AR107" s="4"/>
      <c r="AS107" s="4"/>
    </row>
    <row r="108" spans="1:45" ht="48" customHeight="1">
      <c r="A108" s="72" t="s">
        <v>220</v>
      </c>
      <c r="B108" s="72" t="s">
        <v>314</v>
      </c>
      <c r="C108" s="65">
        <v>48</v>
      </c>
      <c r="D108" s="74" t="s">
        <v>315</v>
      </c>
      <c r="E108" s="11">
        <v>1</v>
      </c>
      <c r="F108" s="12" t="s">
        <v>316</v>
      </c>
      <c r="G108" s="6" t="s">
        <v>52</v>
      </c>
      <c r="H108" s="6" t="s">
        <v>52</v>
      </c>
      <c r="I108" s="27">
        <v>2</v>
      </c>
      <c r="J108" s="28">
        <v>5</v>
      </c>
      <c r="K108" s="28">
        <v>0</v>
      </c>
      <c r="L108" s="17">
        <v>2</v>
      </c>
      <c r="M108" s="17"/>
      <c r="N108" s="17">
        <v>2</v>
      </c>
      <c r="O108" s="17"/>
      <c r="P108" s="17">
        <v>2</v>
      </c>
      <c r="Q108" s="17"/>
      <c r="R108" s="17" t="s">
        <v>25</v>
      </c>
      <c r="S108" s="18">
        <f t="shared" si="12"/>
        <v>250</v>
      </c>
      <c r="T108" s="60">
        <f>AVERAGE(S108:S109)</f>
        <v>176.97499999999999</v>
      </c>
      <c r="U108" s="64" t="s">
        <v>26</v>
      </c>
      <c r="V108" s="36" t="s">
        <v>317</v>
      </c>
      <c r="W108" s="71" t="s">
        <v>318</v>
      </c>
      <c r="X108" s="4" t="s">
        <v>319</v>
      </c>
      <c r="Y108" s="4"/>
      <c r="Z108" s="4"/>
      <c r="AA108" s="4"/>
      <c r="AB108" s="4"/>
      <c r="AC108" s="4"/>
      <c r="AD108" s="4"/>
      <c r="AE108" s="4"/>
      <c r="AF108" s="4"/>
      <c r="AG108" s="4"/>
      <c r="AH108" s="4"/>
      <c r="AI108" s="4"/>
      <c r="AJ108" s="4"/>
      <c r="AK108" s="4"/>
      <c r="AL108" s="4"/>
      <c r="AM108" s="4"/>
      <c r="AN108" s="4"/>
      <c r="AO108" s="4"/>
      <c r="AP108" s="4"/>
      <c r="AQ108" s="4"/>
      <c r="AR108" s="4"/>
      <c r="AS108" s="4"/>
    </row>
    <row r="109" spans="1:45" ht="13.5" customHeight="1">
      <c r="A109" s="63"/>
      <c r="B109" s="63"/>
      <c r="C109" s="61"/>
      <c r="D109" s="61"/>
      <c r="E109" s="11">
        <v>2</v>
      </c>
      <c r="F109" s="12" t="s">
        <v>320</v>
      </c>
      <c r="G109" s="6" t="s">
        <v>52</v>
      </c>
      <c r="H109" s="6" t="s">
        <v>52</v>
      </c>
      <c r="I109" s="34">
        <v>300000</v>
      </c>
      <c r="J109" s="35">
        <v>185500</v>
      </c>
      <c r="K109" s="35">
        <v>126350</v>
      </c>
      <c r="L109" s="17" t="s">
        <v>321</v>
      </c>
      <c r="M109" s="17"/>
      <c r="N109" s="17" t="s">
        <v>321</v>
      </c>
      <c r="O109" s="17"/>
      <c r="P109" s="17" t="s">
        <v>321</v>
      </c>
      <c r="Q109" s="17"/>
      <c r="R109" s="17" t="s">
        <v>25</v>
      </c>
      <c r="S109" s="18">
        <f t="shared" si="12"/>
        <v>103.95</v>
      </c>
      <c r="T109" s="61"/>
      <c r="U109" s="61"/>
      <c r="V109" s="36" t="s">
        <v>317</v>
      </c>
      <c r="W109" s="61"/>
      <c r="X109" s="4" t="s">
        <v>322</v>
      </c>
      <c r="Y109" s="4"/>
      <c r="Z109" s="4"/>
      <c r="AA109" s="4"/>
      <c r="AB109" s="4"/>
      <c r="AC109" s="4"/>
      <c r="AD109" s="4"/>
      <c r="AE109" s="4"/>
      <c r="AF109" s="4"/>
      <c r="AG109" s="4"/>
      <c r="AH109" s="4"/>
      <c r="AI109" s="4"/>
      <c r="AJ109" s="4"/>
      <c r="AK109" s="4"/>
      <c r="AL109" s="4"/>
      <c r="AM109" s="4"/>
      <c r="AN109" s="4"/>
      <c r="AO109" s="4"/>
      <c r="AP109" s="4"/>
      <c r="AQ109" s="4"/>
      <c r="AR109" s="4"/>
      <c r="AS109" s="4"/>
    </row>
    <row r="110" spans="1:45" ht="23.25" customHeight="1">
      <c r="A110" s="63"/>
      <c r="B110" s="63"/>
      <c r="C110" s="65">
        <v>49</v>
      </c>
      <c r="D110" s="74" t="s">
        <v>323</v>
      </c>
      <c r="E110" s="11">
        <v>1</v>
      </c>
      <c r="F110" s="12" t="s">
        <v>324</v>
      </c>
      <c r="G110" s="6" t="s">
        <v>52</v>
      </c>
      <c r="H110" s="6" t="s">
        <v>52</v>
      </c>
      <c r="I110" s="27" t="s">
        <v>56</v>
      </c>
      <c r="J110" s="28" t="s">
        <v>52</v>
      </c>
      <c r="K110" s="28" t="s">
        <v>52</v>
      </c>
      <c r="L110" s="17" t="s">
        <v>52</v>
      </c>
      <c r="M110" s="17"/>
      <c r="N110" s="17">
        <v>1</v>
      </c>
      <c r="O110" s="17"/>
      <c r="P110" s="17" t="s">
        <v>52</v>
      </c>
      <c r="Q110" s="17"/>
      <c r="R110" s="17" t="s">
        <v>53</v>
      </c>
      <c r="S110" s="18" t="s">
        <v>52</v>
      </c>
      <c r="T110" s="60" t="s">
        <v>52</v>
      </c>
      <c r="U110" s="65"/>
      <c r="V110" s="20" t="s">
        <v>325</v>
      </c>
      <c r="W110" s="71" t="s">
        <v>326</v>
      </c>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ht="23.25" customHeight="1">
      <c r="A111" s="63"/>
      <c r="B111" s="63"/>
      <c r="C111" s="61"/>
      <c r="D111" s="61"/>
      <c r="E111" s="11">
        <v>2</v>
      </c>
      <c r="F111" s="12" t="s">
        <v>327</v>
      </c>
      <c r="G111" s="6" t="s">
        <v>52</v>
      </c>
      <c r="H111" s="6" t="s">
        <v>52</v>
      </c>
      <c r="I111" s="27" t="s">
        <v>56</v>
      </c>
      <c r="J111" s="28" t="s">
        <v>52</v>
      </c>
      <c r="K111" s="28" t="s">
        <v>52</v>
      </c>
      <c r="L111" s="17" t="s">
        <v>328</v>
      </c>
      <c r="M111" s="17"/>
      <c r="N111" s="17" t="s">
        <v>52</v>
      </c>
      <c r="O111" s="17"/>
      <c r="P111" s="17" t="s">
        <v>52</v>
      </c>
      <c r="Q111" s="17"/>
      <c r="R111" s="17" t="s">
        <v>53</v>
      </c>
      <c r="S111" s="18" t="s">
        <v>52</v>
      </c>
      <c r="T111" s="61"/>
      <c r="U111" s="61"/>
      <c r="V111" s="20" t="s">
        <v>325</v>
      </c>
      <c r="W111" s="61"/>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ht="27.75" customHeight="1">
      <c r="A112" s="63"/>
      <c r="B112" s="63"/>
      <c r="C112" s="65">
        <v>50</v>
      </c>
      <c r="D112" s="74" t="s">
        <v>329</v>
      </c>
      <c r="E112" s="11">
        <v>1</v>
      </c>
      <c r="F112" s="12" t="s">
        <v>330</v>
      </c>
      <c r="G112" s="6">
        <v>1</v>
      </c>
      <c r="H112" s="6">
        <v>1</v>
      </c>
      <c r="I112" s="27" t="s">
        <v>56</v>
      </c>
      <c r="J112" s="28" t="s">
        <v>52</v>
      </c>
      <c r="K112" s="28" t="s">
        <v>52</v>
      </c>
      <c r="L112" s="17" t="s">
        <v>52</v>
      </c>
      <c r="M112" s="17"/>
      <c r="N112" s="17" t="s">
        <v>52</v>
      </c>
      <c r="O112" s="17"/>
      <c r="P112" s="17" t="s">
        <v>52</v>
      </c>
      <c r="Q112" s="17"/>
      <c r="R112" s="17" t="s">
        <v>53</v>
      </c>
      <c r="S112" s="18" t="s">
        <v>52</v>
      </c>
      <c r="T112" s="60">
        <f>AVERAGE(S113)</f>
        <v>200</v>
      </c>
      <c r="U112" s="64" t="s">
        <v>26</v>
      </c>
      <c r="V112" s="36" t="s">
        <v>331</v>
      </c>
      <c r="W112" s="71" t="s">
        <v>332</v>
      </c>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ht="13.5" customHeight="1">
      <c r="A113" s="63"/>
      <c r="B113" s="63"/>
      <c r="C113" s="61"/>
      <c r="D113" s="61"/>
      <c r="E113" s="11">
        <v>2</v>
      </c>
      <c r="F113" s="12" t="s">
        <v>333</v>
      </c>
      <c r="G113" s="6">
        <v>40</v>
      </c>
      <c r="H113" s="6">
        <v>40</v>
      </c>
      <c r="I113" s="27">
        <v>50</v>
      </c>
      <c r="J113" s="28">
        <v>50</v>
      </c>
      <c r="K113" s="28">
        <v>50</v>
      </c>
      <c r="L113" s="17">
        <v>50</v>
      </c>
      <c r="M113" s="17"/>
      <c r="N113" s="17">
        <v>55</v>
      </c>
      <c r="O113" s="17"/>
      <c r="P113" s="17">
        <v>60</v>
      </c>
      <c r="Q113" s="17"/>
      <c r="R113" s="17" t="s">
        <v>25</v>
      </c>
      <c r="S113" s="18">
        <f t="shared" ref="S112:S120" si="13">((J113+K113)/I113)*100</f>
        <v>200</v>
      </c>
      <c r="T113" s="61"/>
      <c r="U113" s="61"/>
      <c r="V113" s="36" t="s">
        <v>331</v>
      </c>
      <c r="W113" s="61"/>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ht="142.5" customHeight="1">
      <c r="A114" s="63"/>
      <c r="B114" s="63"/>
      <c r="C114" s="65">
        <v>51</v>
      </c>
      <c r="D114" s="74" t="s">
        <v>334</v>
      </c>
      <c r="E114" s="11">
        <v>1</v>
      </c>
      <c r="F114" s="12" t="s">
        <v>335</v>
      </c>
      <c r="G114" s="13">
        <v>0.4</v>
      </c>
      <c r="H114" s="6">
        <v>0</v>
      </c>
      <c r="I114" s="42">
        <v>50</v>
      </c>
      <c r="J114" s="28">
        <v>3.05</v>
      </c>
      <c r="K114" s="28">
        <v>100</v>
      </c>
      <c r="L114" s="16">
        <v>0.5</v>
      </c>
      <c r="M114" s="17"/>
      <c r="N114" s="16">
        <v>0.5</v>
      </c>
      <c r="O114" s="17"/>
      <c r="P114" s="16">
        <v>0.5</v>
      </c>
      <c r="Q114" s="17"/>
      <c r="R114" s="17" t="s">
        <v>25</v>
      </c>
      <c r="S114" s="18">
        <f t="shared" si="13"/>
        <v>206.1</v>
      </c>
      <c r="T114" s="60">
        <f>AVERAGE(S114:S115)</f>
        <v>153.05000000000001</v>
      </c>
      <c r="U114" s="64" t="s">
        <v>26</v>
      </c>
      <c r="V114" s="20" t="s">
        <v>336</v>
      </c>
      <c r="W114" s="71" t="s">
        <v>337</v>
      </c>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ht="86.25" customHeight="1">
      <c r="A115" s="63"/>
      <c r="B115" s="63"/>
      <c r="C115" s="61"/>
      <c r="D115" s="61"/>
      <c r="E115" s="11">
        <v>2</v>
      </c>
      <c r="F115" s="12" t="s">
        <v>338</v>
      </c>
      <c r="G115" s="6">
        <v>143820</v>
      </c>
      <c r="H115" s="6">
        <v>163760.79999999999</v>
      </c>
      <c r="I115" s="34">
        <v>143820</v>
      </c>
      <c r="J115" s="28">
        <v>0</v>
      </c>
      <c r="K115" s="35">
        <v>143820</v>
      </c>
      <c r="L115" s="17">
        <v>143820</v>
      </c>
      <c r="M115" s="17"/>
      <c r="N115" s="17">
        <v>143820</v>
      </c>
      <c r="O115" s="17"/>
      <c r="P115" s="17">
        <v>143820</v>
      </c>
      <c r="Q115" s="17"/>
      <c r="R115" s="17" t="s">
        <v>25</v>
      </c>
      <c r="S115" s="18">
        <f t="shared" si="13"/>
        <v>100</v>
      </c>
      <c r="T115" s="61"/>
      <c r="U115" s="61"/>
      <c r="V115" s="20" t="s">
        <v>336</v>
      </c>
      <c r="W115" s="61"/>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ht="13.5" customHeight="1">
      <c r="A116" s="63"/>
      <c r="B116" s="63"/>
      <c r="C116" s="11">
        <v>52</v>
      </c>
      <c r="D116" s="12" t="s">
        <v>339</v>
      </c>
      <c r="E116" s="11">
        <v>1</v>
      </c>
      <c r="F116" s="12" t="s">
        <v>340</v>
      </c>
      <c r="G116" s="6">
        <v>15</v>
      </c>
      <c r="H116" s="6">
        <v>15</v>
      </c>
      <c r="I116" s="14">
        <v>0.3</v>
      </c>
      <c r="J116" s="15">
        <v>0.3</v>
      </c>
      <c r="K116" s="28">
        <v>0</v>
      </c>
      <c r="L116" s="17">
        <v>40</v>
      </c>
      <c r="M116" s="17"/>
      <c r="N116" s="17">
        <v>50</v>
      </c>
      <c r="O116" s="17"/>
      <c r="P116" s="17">
        <v>60</v>
      </c>
      <c r="Q116" s="17"/>
      <c r="R116" s="17" t="s">
        <v>25</v>
      </c>
      <c r="S116" s="18">
        <f t="shared" si="13"/>
        <v>100</v>
      </c>
      <c r="T116" s="18">
        <f>AVERAGE(S116)</f>
        <v>100</v>
      </c>
      <c r="U116" s="19" t="s">
        <v>26</v>
      </c>
      <c r="V116" s="36" t="s">
        <v>341</v>
      </c>
      <c r="W116" s="38" t="s">
        <v>342</v>
      </c>
      <c r="X116" s="21" t="s">
        <v>342</v>
      </c>
      <c r="Y116" s="4"/>
      <c r="Z116" s="4"/>
      <c r="AA116" s="4"/>
      <c r="AB116" s="4"/>
      <c r="AC116" s="4"/>
      <c r="AD116" s="4"/>
      <c r="AE116" s="4"/>
      <c r="AF116" s="4"/>
      <c r="AG116" s="4"/>
      <c r="AH116" s="4"/>
      <c r="AI116" s="4"/>
      <c r="AJ116" s="4"/>
      <c r="AK116" s="4"/>
      <c r="AL116" s="4"/>
      <c r="AM116" s="4"/>
      <c r="AN116" s="4"/>
      <c r="AO116" s="4"/>
      <c r="AP116" s="4"/>
      <c r="AQ116" s="4"/>
      <c r="AR116" s="4"/>
      <c r="AS116" s="4"/>
    </row>
    <row r="117" spans="1:45" ht="27.75" customHeight="1">
      <c r="A117" s="63"/>
      <c r="B117" s="63"/>
      <c r="C117" s="65">
        <v>53</v>
      </c>
      <c r="D117" s="74" t="s">
        <v>343</v>
      </c>
      <c r="E117" s="11">
        <v>1</v>
      </c>
      <c r="F117" s="12" t="s">
        <v>344</v>
      </c>
      <c r="G117" s="6">
        <v>1</v>
      </c>
      <c r="H117" s="6">
        <v>1</v>
      </c>
      <c r="I117" s="27">
        <v>1</v>
      </c>
      <c r="J117" s="28">
        <v>0</v>
      </c>
      <c r="K117" s="28">
        <v>0</v>
      </c>
      <c r="L117" s="17">
        <v>2</v>
      </c>
      <c r="M117" s="17"/>
      <c r="N117" s="17">
        <v>2</v>
      </c>
      <c r="O117" s="17"/>
      <c r="P117" s="17">
        <v>2</v>
      </c>
      <c r="Q117" s="17"/>
      <c r="R117" s="17" t="s">
        <v>25</v>
      </c>
      <c r="S117" s="18">
        <f t="shared" si="13"/>
        <v>0</v>
      </c>
      <c r="T117" s="60">
        <f>AVERAGE(S117:S118)</f>
        <v>0</v>
      </c>
      <c r="U117" s="70" t="s">
        <v>48</v>
      </c>
      <c r="V117" s="36" t="s">
        <v>331</v>
      </c>
      <c r="W117" s="71" t="s">
        <v>345</v>
      </c>
      <c r="X117" s="21" t="s">
        <v>346</v>
      </c>
      <c r="Y117" s="4"/>
      <c r="Z117" s="4"/>
      <c r="AA117" s="4"/>
      <c r="AB117" s="4"/>
      <c r="AC117" s="4"/>
      <c r="AD117" s="4"/>
      <c r="AE117" s="4"/>
      <c r="AF117" s="4"/>
      <c r="AG117" s="4"/>
      <c r="AH117" s="4"/>
      <c r="AI117" s="4"/>
      <c r="AJ117" s="4"/>
      <c r="AK117" s="4"/>
      <c r="AL117" s="4"/>
      <c r="AM117" s="4"/>
      <c r="AN117" s="4"/>
      <c r="AO117" s="4"/>
      <c r="AP117" s="4"/>
      <c r="AQ117" s="4"/>
      <c r="AR117" s="4"/>
      <c r="AS117" s="4"/>
    </row>
    <row r="118" spans="1:45" ht="13.5" customHeight="1">
      <c r="A118" s="63"/>
      <c r="B118" s="63"/>
      <c r="C118" s="61"/>
      <c r="D118" s="61"/>
      <c r="E118" s="11">
        <v>2</v>
      </c>
      <c r="F118" s="12" t="s">
        <v>347</v>
      </c>
      <c r="G118" s="6" t="s">
        <v>52</v>
      </c>
      <c r="H118" s="6" t="s">
        <v>52</v>
      </c>
      <c r="I118" s="27">
        <v>80</v>
      </c>
      <c r="J118" s="28">
        <v>0</v>
      </c>
      <c r="K118" s="28">
        <v>0</v>
      </c>
      <c r="L118" s="17">
        <v>85</v>
      </c>
      <c r="M118" s="17"/>
      <c r="N118" s="17">
        <v>90</v>
      </c>
      <c r="O118" s="17"/>
      <c r="P118" s="17">
        <v>95</v>
      </c>
      <c r="Q118" s="17"/>
      <c r="R118" s="17" t="s">
        <v>25</v>
      </c>
      <c r="S118" s="18">
        <f t="shared" si="13"/>
        <v>0</v>
      </c>
      <c r="T118" s="61"/>
      <c r="U118" s="61"/>
      <c r="V118" s="36" t="s">
        <v>331</v>
      </c>
      <c r="W118" s="61"/>
      <c r="X118" s="21" t="s">
        <v>348</v>
      </c>
      <c r="Y118" s="4"/>
      <c r="Z118" s="4"/>
      <c r="AA118" s="4"/>
      <c r="AB118" s="4"/>
      <c r="AC118" s="4"/>
      <c r="AD118" s="4"/>
      <c r="AE118" s="4"/>
      <c r="AF118" s="4"/>
      <c r="AG118" s="4"/>
      <c r="AH118" s="4"/>
      <c r="AI118" s="4"/>
      <c r="AJ118" s="4"/>
      <c r="AK118" s="4"/>
      <c r="AL118" s="4"/>
      <c r="AM118" s="4"/>
      <c r="AN118" s="4"/>
      <c r="AO118" s="4"/>
      <c r="AP118" s="4"/>
      <c r="AQ118" s="4"/>
      <c r="AR118" s="4"/>
      <c r="AS118" s="4"/>
    </row>
    <row r="119" spans="1:45" ht="27.75" customHeight="1">
      <c r="A119" s="63"/>
      <c r="B119" s="63"/>
      <c r="C119" s="65">
        <v>54</v>
      </c>
      <c r="D119" s="74" t="s">
        <v>349</v>
      </c>
      <c r="E119" s="11">
        <v>1</v>
      </c>
      <c r="F119" s="12" t="s">
        <v>350</v>
      </c>
      <c r="G119" s="6">
        <v>14</v>
      </c>
      <c r="H119" s="6">
        <v>14</v>
      </c>
      <c r="I119" s="27">
        <v>16</v>
      </c>
      <c r="J119" s="28">
        <v>16</v>
      </c>
      <c r="K119" s="28">
        <v>0</v>
      </c>
      <c r="L119" s="17">
        <v>20</v>
      </c>
      <c r="M119" s="17"/>
      <c r="N119" s="17">
        <v>22</v>
      </c>
      <c r="O119" s="17"/>
      <c r="P119" s="17">
        <v>24</v>
      </c>
      <c r="Q119" s="17"/>
      <c r="R119" s="17" t="s">
        <v>25</v>
      </c>
      <c r="S119" s="18">
        <f t="shared" si="13"/>
        <v>100</v>
      </c>
      <c r="T119" s="60">
        <f>AVERAGE(S119:S120)</f>
        <v>205.34799999999998</v>
      </c>
      <c r="U119" s="64" t="s">
        <v>26</v>
      </c>
      <c r="V119" s="20" t="s">
        <v>331</v>
      </c>
      <c r="W119" s="78" t="s">
        <v>351</v>
      </c>
      <c r="X119" s="21" t="s">
        <v>352</v>
      </c>
      <c r="Y119" s="4"/>
      <c r="Z119" s="4"/>
      <c r="AA119" s="4"/>
      <c r="AB119" s="4"/>
      <c r="AC119" s="4"/>
      <c r="AD119" s="4"/>
      <c r="AE119" s="4"/>
      <c r="AF119" s="4"/>
      <c r="AG119" s="4"/>
      <c r="AH119" s="4"/>
      <c r="AI119" s="4"/>
      <c r="AJ119" s="4"/>
      <c r="AK119" s="4"/>
      <c r="AL119" s="4"/>
      <c r="AM119" s="4"/>
      <c r="AN119" s="4"/>
      <c r="AO119" s="4"/>
      <c r="AP119" s="4"/>
      <c r="AQ119" s="4"/>
      <c r="AR119" s="4"/>
      <c r="AS119" s="4"/>
    </row>
    <row r="120" spans="1:45" ht="27.75" customHeight="1">
      <c r="A120" s="61"/>
      <c r="B120" s="61"/>
      <c r="C120" s="61"/>
      <c r="D120" s="61"/>
      <c r="E120" s="11">
        <v>2</v>
      </c>
      <c r="F120" s="12" t="s">
        <v>353</v>
      </c>
      <c r="G120" s="6" t="s">
        <v>52</v>
      </c>
      <c r="H120" s="6" t="s">
        <v>52</v>
      </c>
      <c r="I120" s="34">
        <v>25000</v>
      </c>
      <c r="J120" s="35">
        <v>18354</v>
      </c>
      <c r="K120" s="35">
        <v>59320</v>
      </c>
      <c r="L120" s="17">
        <v>40000</v>
      </c>
      <c r="M120" s="17"/>
      <c r="N120" s="17">
        <v>25000</v>
      </c>
      <c r="O120" s="17"/>
      <c r="P120" s="17">
        <v>25000</v>
      </c>
      <c r="Q120" s="17"/>
      <c r="R120" s="17" t="s">
        <v>25</v>
      </c>
      <c r="S120" s="18">
        <f t="shared" si="13"/>
        <v>310.69599999999997</v>
      </c>
      <c r="T120" s="61"/>
      <c r="U120" s="61"/>
      <c r="V120" s="20" t="s">
        <v>331</v>
      </c>
      <c r="W120" s="61"/>
      <c r="X120" s="21" t="s">
        <v>354</v>
      </c>
      <c r="Y120" s="4"/>
      <c r="Z120" s="4"/>
      <c r="AA120" s="4"/>
      <c r="AB120" s="4"/>
      <c r="AC120" s="4"/>
      <c r="AD120" s="4"/>
      <c r="AE120" s="4"/>
      <c r="AF120" s="4"/>
      <c r="AG120" s="4"/>
      <c r="AH120" s="4"/>
      <c r="AI120" s="4"/>
      <c r="AJ120" s="4"/>
      <c r="AK120" s="4"/>
      <c r="AL120" s="4"/>
      <c r="AM120" s="4"/>
      <c r="AN120" s="4"/>
      <c r="AO120" s="4"/>
      <c r="AP120" s="4"/>
      <c r="AQ120" s="4"/>
      <c r="AR120" s="4"/>
      <c r="AS120" s="4"/>
    </row>
    <row r="121" spans="1:45" ht="38.25" customHeight="1">
      <c r="A121" s="72" t="s">
        <v>220</v>
      </c>
      <c r="B121" s="72" t="s">
        <v>355</v>
      </c>
      <c r="C121" s="65">
        <v>55</v>
      </c>
      <c r="D121" s="74" t="s">
        <v>356</v>
      </c>
      <c r="E121" s="11">
        <v>1</v>
      </c>
      <c r="F121" s="12" t="s">
        <v>357</v>
      </c>
      <c r="G121" s="6">
        <v>1</v>
      </c>
      <c r="H121" s="6">
        <v>0</v>
      </c>
      <c r="I121" s="27" t="s">
        <v>56</v>
      </c>
      <c r="J121" s="28" t="s">
        <v>52</v>
      </c>
      <c r="K121" s="28" t="s">
        <v>52</v>
      </c>
      <c r="L121" s="17" t="s">
        <v>52</v>
      </c>
      <c r="M121" s="17"/>
      <c r="N121" s="17" t="s">
        <v>52</v>
      </c>
      <c r="O121" s="17"/>
      <c r="P121" s="17" t="s">
        <v>52</v>
      </c>
      <c r="Q121" s="17"/>
      <c r="R121" s="17" t="s">
        <v>53</v>
      </c>
      <c r="S121" s="18" t="s">
        <v>52</v>
      </c>
      <c r="T121" s="60">
        <f>AVERAGE(S122:S124)</f>
        <v>26.824533001245332</v>
      </c>
      <c r="U121" s="70" t="s">
        <v>48</v>
      </c>
      <c r="V121" s="20" t="s">
        <v>233</v>
      </c>
      <c r="W121" s="79"/>
      <c r="X121" s="26"/>
      <c r="Y121" s="4"/>
      <c r="Z121" s="4"/>
      <c r="AA121" s="4"/>
      <c r="AB121" s="4"/>
      <c r="AC121" s="4"/>
      <c r="AD121" s="4"/>
      <c r="AE121" s="4"/>
      <c r="AF121" s="4"/>
      <c r="AG121" s="4"/>
      <c r="AH121" s="4"/>
      <c r="AI121" s="4"/>
      <c r="AJ121" s="4"/>
      <c r="AK121" s="4"/>
      <c r="AL121" s="4"/>
      <c r="AM121" s="4"/>
      <c r="AN121" s="4"/>
      <c r="AO121" s="4"/>
      <c r="AP121" s="4"/>
      <c r="AQ121" s="4"/>
      <c r="AR121" s="4"/>
      <c r="AS121" s="4"/>
    </row>
    <row r="122" spans="1:45" ht="49.5" customHeight="1">
      <c r="A122" s="63"/>
      <c r="B122" s="63"/>
      <c r="C122" s="63"/>
      <c r="D122" s="63"/>
      <c r="E122" s="11">
        <v>2</v>
      </c>
      <c r="F122" s="12" t="s">
        <v>358</v>
      </c>
      <c r="G122" s="6">
        <v>72000</v>
      </c>
      <c r="H122" s="6">
        <v>78313</v>
      </c>
      <c r="I122" s="27">
        <v>73000</v>
      </c>
      <c r="J122" s="28">
        <v>21213</v>
      </c>
      <c r="K122" s="28">
        <v>24260</v>
      </c>
      <c r="L122" s="17">
        <v>73000</v>
      </c>
      <c r="M122" s="17"/>
      <c r="N122" s="17">
        <v>73000</v>
      </c>
      <c r="O122" s="17"/>
      <c r="P122" s="17">
        <v>73000</v>
      </c>
      <c r="Q122" s="17"/>
      <c r="R122" s="17" t="s">
        <v>25</v>
      </c>
      <c r="S122" s="18">
        <f t="shared" ref="S122:S125" si="14">((J122+K122)/I122)*100</f>
        <v>62.291780821917811</v>
      </c>
      <c r="T122" s="63"/>
      <c r="U122" s="63"/>
      <c r="V122" s="20" t="s">
        <v>359</v>
      </c>
      <c r="W122" s="63"/>
      <c r="X122" s="26" t="s">
        <v>360</v>
      </c>
      <c r="Y122" s="4"/>
      <c r="Z122" s="4"/>
      <c r="AA122" s="4"/>
      <c r="AB122" s="4"/>
      <c r="AC122" s="4"/>
      <c r="AD122" s="4"/>
      <c r="AE122" s="4"/>
      <c r="AF122" s="4"/>
      <c r="AG122" s="4"/>
      <c r="AH122" s="4"/>
      <c r="AI122" s="4"/>
      <c r="AJ122" s="4"/>
      <c r="AK122" s="4"/>
      <c r="AL122" s="4"/>
      <c r="AM122" s="4"/>
      <c r="AN122" s="4"/>
      <c r="AO122" s="4"/>
      <c r="AP122" s="4"/>
      <c r="AQ122" s="4"/>
      <c r="AR122" s="4"/>
      <c r="AS122" s="4"/>
    </row>
    <row r="123" spans="1:45" ht="13.5" customHeight="1">
      <c r="A123" s="63"/>
      <c r="B123" s="63"/>
      <c r="C123" s="63"/>
      <c r="D123" s="63"/>
      <c r="E123" s="11">
        <v>3</v>
      </c>
      <c r="F123" s="12" t="s">
        <v>361</v>
      </c>
      <c r="G123" s="6" t="s">
        <v>52</v>
      </c>
      <c r="H123" s="6" t="s">
        <v>52</v>
      </c>
      <c r="I123" s="27">
        <v>11</v>
      </c>
      <c r="J123" s="28">
        <v>2</v>
      </c>
      <c r="K123" s="28">
        <v>0</v>
      </c>
      <c r="L123" s="17" t="s">
        <v>52</v>
      </c>
      <c r="M123" s="17"/>
      <c r="N123" s="17" t="s">
        <v>52</v>
      </c>
      <c r="O123" s="17"/>
      <c r="P123" s="17" t="s">
        <v>52</v>
      </c>
      <c r="Q123" s="17"/>
      <c r="R123" s="17" t="s">
        <v>53</v>
      </c>
      <c r="S123" s="18">
        <f t="shared" si="14"/>
        <v>18.181818181818183</v>
      </c>
      <c r="T123" s="63"/>
      <c r="U123" s="63"/>
      <c r="V123" s="20" t="s">
        <v>362</v>
      </c>
      <c r="W123" s="63"/>
      <c r="X123" s="26" t="s">
        <v>363</v>
      </c>
      <c r="Y123" s="4"/>
      <c r="Z123" s="4"/>
      <c r="AA123" s="4"/>
      <c r="AB123" s="4"/>
      <c r="AC123" s="4"/>
      <c r="AD123" s="4"/>
      <c r="AE123" s="4"/>
      <c r="AF123" s="4"/>
      <c r="AG123" s="4"/>
      <c r="AH123" s="4"/>
      <c r="AI123" s="4"/>
      <c r="AJ123" s="4"/>
      <c r="AK123" s="4"/>
      <c r="AL123" s="4"/>
      <c r="AM123" s="4"/>
      <c r="AN123" s="4"/>
      <c r="AO123" s="4"/>
      <c r="AP123" s="4"/>
      <c r="AQ123" s="4"/>
      <c r="AR123" s="4"/>
      <c r="AS123" s="4"/>
    </row>
    <row r="124" spans="1:45" ht="87" customHeight="1">
      <c r="A124" s="63"/>
      <c r="B124" s="63"/>
      <c r="C124" s="61"/>
      <c r="D124" s="61"/>
      <c r="E124" s="11">
        <v>4</v>
      </c>
      <c r="F124" s="12" t="s">
        <v>364</v>
      </c>
      <c r="G124" s="6" t="s">
        <v>52</v>
      </c>
      <c r="H124" s="6" t="s">
        <v>52</v>
      </c>
      <c r="I124" s="27">
        <v>1</v>
      </c>
      <c r="J124" s="28">
        <v>0</v>
      </c>
      <c r="K124" s="28">
        <v>0</v>
      </c>
      <c r="L124" s="17" t="s">
        <v>52</v>
      </c>
      <c r="M124" s="17"/>
      <c r="N124" s="17" t="s">
        <v>52</v>
      </c>
      <c r="O124" s="17"/>
      <c r="P124" s="17" t="s">
        <v>52</v>
      </c>
      <c r="Q124" s="17"/>
      <c r="R124" s="17" t="s">
        <v>53</v>
      </c>
      <c r="S124" s="18">
        <f t="shared" si="14"/>
        <v>0</v>
      </c>
      <c r="T124" s="61"/>
      <c r="U124" s="61"/>
      <c r="V124" s="20" t="s">
        <v>365</v>
      </c>
      <c r="W124" s="61"/>
      <c r="X124" s="26" t="s">
        <v>366</v>
      </c>
      <c r="Y124" s="4"/>
      <c r="Z124" s="4"/>
      <c r="AA124" s="4"/>
      <c r="AB124" s="4"/>
      <c r="AC124" s="4"/>
      <c r="AD124" s="4"/>
      <c r="AE124" s="4"/>
      <c r="AF124" s="4"/>
      <c r="AG124" s="4"/>
      <c r="AH124" s="4"/>
      <c r="AI124" s="4"/>
      <c r="AJ124" s="4"/>
      <c r="AK124" s="4"/>
      <c r="AL124" s="4"/>
      <c r="AM124" s="4"/>
      <c r="AN124" s="4"/>
      <c r="AO124" s="4"/>
      <c r="AP124" s="4"/>
      <c r="AQ124" s="4"/>
      <c r="AR124" s="4"/>
      <c r="AS124" s="4"/>
    </row>
    <row r="125" spans="1:45" ht="49.5" customHeight="1">
      <c r="A125" s="63"/>
      <c r="B125" s="63"/>
      <c r="C125" s="65">
        <v>56</v>
      </c>
      <c r="D125" s="74" t="s">
        <v>367</v>
      </c>
      <c r="E125" s="11">
        <v>1</v>
      </c>
      <c r="F125" s="12" t="s">
        <v>368</v>
      </c>
      <c r="G125" s="6">
        <v>1</v>
      </c>
      <c r="H125" s="6">
        <v>0</v>
      </c>
      <c r="I125" s="27">
        <v>1</v>
      </c>
      <c r="J125" s="28">
        <v>0</v>
      </c>
      <c r="K125" s="28">
        <v>0</v>
      </c>
      <c r="L125" s="17">
        <v>1</v>
      </c>
      <c r="M125" s="17"/>
      <c r="N125" s="17">
        <v>1</v>
      </c>
      <c r="O125" s="17"/>
      <c r="P125" s="17">
        <v>1</v>
      </c>
      <c r="Q125" s="17"/>
      <c r="R125" s="17" t="s">
        <v>25</v>
      </c>
      <c r="S125" s="18">
        <f t="shared" si="14"/>
        <v>0</v>
      </c>
      <c r="T125" s="60">
        <f>AVERAGE(S125,S127)</f>
        <v>0</v>
      </c>
      <c r="U125" s="70" t="s">
        <v>48</v>
      </c>
      <c r="V125" s="20" t="s">
        <v>233</v>
      </c>
      <c r="W125" s="71" t="s">
        <v>369</v>
      </c>
      <c r="X125" s="26" t="s">
        <v>370</v>
      </c>
      <c r="Y125" s="4"/>
      <c r="Z125" s="4"/>
      <c r="AA125" s="4"/>
      <c r="AB125" s="4"/>
      <c r="AC125" s="4"/>
      <c r="AD125" s="4"/>
      <c r="AE125" s="4"/>
      <c r="AF125" s="4"/>
      <c r="AG125" s="4"/>
      <c r="AH125" s="4"/>
      <c r="AI125" s="4"/>
      <c r="AJ125" s="4"/>
      <c r="AK125" s="4"/>
      <c r="AL125" s="4"/>
      <c r="AM125" s="4"/>
      <c r="AN125" s="4"/>
      <c r="AO125" s="4"/>
      <c r="AP125" s="4"/>
      <c r="AQ125" s="4"/>
      <c r="AR125" s="4"/>
      <c r="AS125" s="4"/>
    </row>
    <row r="126" spans="1:45" ht="49.5" customHeight="1">
      <c r="A126" s="63"/>
      <c r="B126" s="63"/>
      <c r="C126" s="63"/>
      <c r="D126" s="63"/>
      <c r="E126" s="11">
        <v>2</v>
      </c>
      <c r="F126" s="12" t="s">
        <v>371</v>
      </c>
      <c r="G126" s="6">
        <v>1</v>
      </c>
      <c r="H126" s="6">
        <v>0</v>
      </c>
      <c r="I126" s="27" t="s">
        <v>56</v>
      </c>
      <c r="J126" s="28" t="s">
        <v>52</v>
      </c>
      <c r="K126" s="28" t="s">
        <v>52</v>
      </c>
      <c r="L126" s="17" t="s">
        <v>52</v>
      </c>
      <c r="M126" s="17"/>
      <c r="N126" s="17" t="s">
        <v>52</v>
      </c>
      <c r="O126" s="17"/>
      <c r="P126" s="17" t="s">
        <v>52</v>
      </c>
      <c r="Q126" s="17"/>
      <c r="R126" s="17" t="s">
        <v>53</v>
      </c>
      <c r="S126" s="18" t="s">
        <v>52</v>
      </c>
      <c r="T126" s="63"/>
      <c r="U126" s="63"/>
      <c r="V126" s="20" t="s">
        <v>233</v>
      </c>
      <c r="W126" s="63"/>
      <c r="X126" s="26"/>
      <c r="Y126" s="4"/>
      <c r="Z126" s="4"/>
      <c r="AA126" s="4"/>
      <c r="AB126" s="4"/>
      <c r="AC126" s="4"/>
      <c r="AD126" s="4"/>
      <c r="AE126" s="4"/>
      <c r="AF126" s="4"/>
      <c r="AG126" s="4"/>
      <c r="AH126" s="4"/>
      <c r="AI126" s="4"/>
      <c r="AJ126" s="4"/>
      <c r="AK126" s="4"/>
      <c r="AL126" s="4"/>
      <c r="AM126" s="4"/>
      <c r="AN126" s="4"/>
      <c r="AO126" s="4"/>
      <c r="AP126" s="4"/>
      <c r="AQ126" s="4"/>
      <c r="AR126" s="4"/>
      <c r="AS126" s="4"/>
    </row>
    <row r="127" spans="1:45" ht="50.25" customHeight="1">
      <c r="A127" s="61"/>
      <c r="B127" s="61"/>
      <c r="C127" s="61"/>
      <c r="D127" s="61"/>
      <c r="E127" s="11">
        <v>3</v>
      </c>
      <c r="F127" s="12" t="s">
        <v>372</v>
      </c>
      <c r="G127" s="6">
        <v>230000</v>
      </c>
      <c r="H127" s="6">
        <v>1800000</v>
      </c>
      <c r="I127" s="34">
        <v>240000</v>
      </c>
      <c r="J127" s="35">
        <v>0</v>
      </c>
      <c r="K127" s="35">
        <v>0</v>
      </c>
      <c r="L127" s="17">
        <v>250000</v>
      </c>
      <c r="M127" s="17"/>
      <c r="N127" s="17">
        <v>260000</v>
      </c>
      <c r="O127" s="17"/>
      <c r="P127" s="17">
        <v>270000</v>
      </c>
      <c r="Q127" s="17"/>
      <c r="R127" s="17" t="s">
        <v>25</v>
      </c>
      <c r="S127" s="18">
        <f t="shared" ref="S127:S143" si="15">((J127+K127)/I127)*100</f>
        <v>0</v>
      </c>
      <c r="T127" s="61"/>
      <c r="U127" s="61"/>
      <c r="V127" s="20" t="s">
        <v>373</v>
      </c>
      <c r="W127" s="61"/>
      <c r="X127" s="26" t="s">
        <v>374</v>
      </c>
      <c r="Y127" s="4"/>
      <c r="Z127" s="4"/>
      <c r="AA127" s="4"/>
      <c r="AB127" s="4"/>
      <c r="AC127" s="4"/>
      <c r="AD127" s="4"/>
      <c r="AE127" s="4"/>
      <c r="AF127" s="4"/>
      <c r="AG127" s="4"/>
      <c r="AH127" s="4"/>
      <c r="AI127" s="4"/>
      <c r="AJ127" s="4"/>
      <c r="AK127" s="4"/>
      <c r="AL127" s="4"/>
      <c r="AM127" s="4"/>
      <c r="AN127" s="4"/>
      <c r="AO127" s="4"/>
      <c r="AP127" s="4"/>
      <c r="AQ127" s="4"/>
      <c r="AR127" s="4"/>
      <c r="AS127" s="4"/>
    </row>
    <row r="128" spans="1:45" ht="93.75" customHeight="1">
      <c r="A128" s="72" t="s">
        <v>375</v>
      </c>
      <c r="B128" s="72" t="s">
        <v>376</v>
      </c>
      <c r="C128" s="65">
        <v>57</v>
      </c>
      <c r="D128" s="74" t="s">
        <v>377</v>
      </c>
      <c r="E128" s="11">
        <v>1</v>
      </c>
      <c r="F128" s="12" t="s">
        <v>378</v>
      </c>
      <c r="G128" s="6">
        <v>2</v>
      </c>
      <c r="H128" s="6">
        <v>2</v>
      </c>
      <c r="I128" s="27">
        <v>2</v>
      </c>
      <c r="J128" s="28">
        <v>0</v>
      </c>
      <c r="K128" s="28">
        <v>0</v>
      </c>
      <c r="L128" s="17">
        <v>2</v>
      </c>
      <c r="M128" s="17"/>
      <c r="N128" s="17">
        <v>2</v>
      </c>
      <c r="O128" s="17"/>
      <c r="P128" s="17">
        <v>2</v>
      </c>
      <c r="Q128" s="17"/>
      <c r="R128" s="17" t="s">
        <v>25</v>
      </c>
      <c r="S128" s="18">
        <f t="shared" si="15"/>
        <v>0</v>
      </c>
      <c r="T128" s="60">
        <f>AVERAGE(S128:S131)</f>
        <v>0</v>
      </c>
      <c r="U128" s="70" t="s">
        <v>48</v>
      </c>
      <c r="V128" s="20" t="s">
        <v>379</v>
      </c>
      <c r="W128" s="71" t="s">
        <v>380</v>
      </c>
      <c r="X128" s="21" t="s">
        <v>381</v>
      </c>
      <c r="Y128" s="4"/>
      <c r="Z128" s="4"/>
      <c r="AA128" s="4"/>
      <c r="AB128" s="4"/>
      <c r="AC128" s="4"/>
      <c r="AD128" s="4"/>
      <c r="AE128" s="4"/>
      <c r="AF128" s="4"/>
      <c r="AG128" s="4"/>
      <c r="AH128" s="4"/>
      <c r="AI128" s="4"/>
      <c r="AJ128" s="4"/>
      <c r="AK128" s="4"/>
      <c r="AL128" s="4"/>
      <c r="AM128" s="4"/>
      <c r="AN128" s="4"/>
      <c r="AO128" s="4"/>
      <c r="AP128" s="4"/>
      <c r="AQ128" s="4"/>
      <c r="AR128" s="4"/>
      <c r="AS128" s="4"/>
    </row>
    <row r="129" spans="1:45" ht="75" customHeight="1">
      <c r="A129" s="63"/>
      <c r="B129" s="63"/>
      <c r="C129" s="63"/>
      <c r="D129" s="63"/>
      <c r="E129" s="11">
        <v>2</v>
      </c>
      <c r="F129" s="12" t="s">
        <v>382</v>
      </c>
      <c r="G129" s="6">
        <v>2</v>
      </c>
      <c r="H129" s="6">
        <v>2</v>
      </c>
      <c r="I129" s="27">
        <v>2</v>
      </c>
      <c r="J129" s="28">
        <v>0</v>
      </c>
      <c r="K129" s="28">
        <v>0</v>
      </c>
      <c r="L129" s="17">
        <v>2</v>
      </c>
      <c r="M129" s="17"/>
      <c r="N129" s="17">
        <v>2</v>
      </c>
      <c r="O129" s="17"/>
      <c r="P129" s="17">
        <v>2</v>
      </c>
      <c r="Q129" s="17"/>
      <c r="R129" s="17" t="s">
        <v>25</v>
      </c>
      <c r="S129" s="18">
        <f t="shared" si="15"/>
        <v>0</v>
      </c>
      <c r="T129" s="63"/>
      <c r="U129" s="63"/>
      <c r="V129" s="20" t="s">
        <v>383</v>
      </c>
      <c r="W129" s="63"/>
      <c r="X129" s="21" t="s">
        <v>381</v>
      </c>
      <c r="Y129" s="4"/>
      <c r="Z129" s="4"/>
      <c r="AA129" s="4"/>
      <c r="AB129" s="4"/>
      <c r="AC129" s="4"/>
      <c r="AD129" s="4"/>
      <c r="AE129" s="4"/>
      <c r="AF129" s="4"/>
      <c r="AG129" s="4"/>
      <c r="AH129" s="4"/>
      <c r="AI129" s="4"/>
      <c r="AJ129" s="4"/>
      <c r="AK129" s="4"/>
      <c r="AL129" s="4"/>
      <c r="AM129" s="4"/>
      <c r="AN129" s="4"/>
      <c r="AO129" s="4"/>
      <c r="AP129" s="4"/>
      <c r="AQ129" s="4"/>
      <c r="AR129" s="4"/>
      <c r="AS129" s="4"/>
    </row>
    <row r="130" spans="1:45" ht="91.5" customHeight="1">
      <c r="A130" s="63"/>
      <c r="B130" s="63"/>
      <c r="C130" s="63"/>
      <c r="D130" s="63"/>
      <c r="E130" s="11">
        <v>3</v>
      </c>
      <c r="F130" s="12" t="s">
        <v>384</v>
      </c>
      <c r="G130" s="6">
        <v>2</v>
      </c>
      <c r="H130" s="6">
        <v>0</v>
      </c>
      <c r="I130" s="27">
        <v>2</v>
      </c>
      <c r="J130" s="28">
        <v>0</v>
      </c>
      <c r="K130" s="28">
        <v>0</v>
      </c>
      <c r="L130" s="17">
        <v>2</v>
      </c>
      <c r="M130" s="17"/>
      <c r="N130" s="17">
        <v>2</v>
      </c>
      <c r="O130" s="17"/>
      <c r="P130" s="17">
        <v>2</v>
      </c>
      <c r="Q130" s="17"/>
      <c r="R130" s="17" t="s">
        <v>25</v>
      </c>
      <c r="S130" s="18">
        <f t="shared" si="15"/>
        <v>0</v>
      </c>
      <c r="T130" s="63"/>
      <c r="U130" s="63"/>
      <c r="V130" s="20" t="s">
        <v>379</v>
      </c>
      <c r="W130" s="63"/>
      <c r="X130" s="21" t="s">
        <v>381</v>
      </c>
      <c r="Y130" s="4"/>
      <c r="Z130" s="4"/>
      <c r="AA130" s="4"/>
      <c r="AB130" s="4"/>
      <c r="AC130" s="4"/>
      <c r="AD130" s="4"/>
      <c r="AE130" s="4"/>
      <c r="AF130" s="4"/>
      <c r="AG130" s="4"/>
      <c r="AH130" s="4"/>
      <c r="AI130" s="4"/>
      <c r="AJ130" s="4"/>
      <c r="AK130" s="4"/>
      <c r="AL130" s="4"/>
      <c r="AM130" s="4"/>
      <c r="AN130" s="4"/>
      <c r="AO130" s="4"/>
      <c r="AP130" s="4"/>
      <c r="AQ130" s="4"/>
      <c r="AR130" s="4"/>
      <c r="AS130" s="4"/>
    </row>
    <row r="131" spans="1:45" ht="155.25" customHeight="1">
      <c r="A131" s="63"/>
      <c r="B131" s="63"/>
      <c r="C131" s="61"/>
      <c r="D131" s="61"/>
      <c r="E131" s="11">
        <v>4</v>
      </c>
      <c r="F131" s="12" t="s">
        <v>385</v>
      </c>
      <c r="G131" s="6">
        <v>2</v>
      </c>
      <c r="H131" s="6">
        <v>0</v>
      </c>
      <c r="I131" s="27">
        <v>2</v>
      </c>
      <c r="J131" s="28">
        <v>0</v>
      </c>
      <c r="K131" s="28">
        <v>0</v>
      </c>
      <c r="L131" s="17">
        <v>2</v>
      </c>
      <c r="M131" s="17"/>
      <c r="N131" s="17">
        <v>2</v>
      </c>
      <c r="O131" s="17"/>
      <c r="P131" s="17">
        <v>2</v>
      </c>
      <c r="Q131" s="17"/>
      <c r="R131" s="17" t="s">
        <v>25</v>
      </c>
      <c r="S131" s="18">
        <f t="shared" si="15"/>
        <v>0</v>
      </c>
      <c r="T131" s="61"/>
      <c r="U131" s="61"/>
      <c r="V131" s="20" t="s">
        <v>383</v>
      </c>
      <c r="W131" s="61"/>
      <c r="X131" s="21" t="s">
        <v>381</v>
      </c>
      <c r="Y131" s="4"/>
      <c r="Z131" s="4"/>
      <c r="AA131" s="4"/>
      <c r="AB131" s="4"/>
      <c r="AC131" s="4"/>
      <c r="AD131" s="4"/>
      <c r="AE131" s="4"/>
      <c r="AF131" s="4"/>
      <c r="AG131" s="4"/>
      <c r="AH131" s="4"/>
      <c r="AI131" s="4"/>
      <c r="AJ131" s="4"/>
      <c r="AK131" s="4"/>
      <c r="AL131" s="4"/>
      <c r="AM131" s="4"/>
      <c r="AN131" s="4"/>
      <c r="AO131" s="4"/>
      <c r="AP131" s="4"/>
      <c r="AQ131" s="4"/>
      <c r="AR131" s="4"/>
      <c r="AS131" s="4"/>
    </row>
    <row r="132" spans="1:45" ht="57.75" customHeight="1">
      <c r="A132" s="63"/>
      <c r="B132" s="63"/>
      <c r="C132" s="65">
        <v>58</v>
      </c>
      <c r="D132" s="74" t="s">
        <v>386</v>
      </c>
      <c r="E132" s="11">
        <v>1</v>
      </c>
      <c r="F132" s="12" t="s">
        <v>387</v>
      </c>
      <c r="G132" s="6">
        <v>1</v>
      </c>
      <c r="H132" s="6">
        <v>0</v>
      </c>
      <c r="I132" s="27">
        <v>1</v>
      </c>
      <c r="J132" s="30">
        <v>0</v>
      </c>
      <c r="K132" s="28">
        <v>0</v>
      </c>
      <c r="L132" s="17">
        <v>1</v>
      </c>
      <c r="M132" s="17"/>
      <c r="N132" s="17">
        <v>1</v>
      </c>
      <c r="O132" s="17"/>
      <c r="P132" s="17">
        <v>1</v>
      </c>
      <c r="Q132" s="17"/>
      <c r="R132" s="17" t="s">
        <v>25</v>
      </c>
      <c r="S132" s="18">
        <f t="shared" si="15"/>
        <v>0</v>
      </c>
      <c r="T132" s="60">
        <f>AVERAGE(S132:S134)</f>
        <v>41.281271129141317</v>
      </c>
      <c r="U132" s="62" t="s">
        <v>32</v>
      </c>
      <c r="V132" s="20" t="s">
        <v>388</v>
      </c>
      <c r="W132" s="71" t="s">
        <v>389</v>
      </c>
      <c r="X132" s="21" t="s">
        <v>390</v>
      </c>
      <c r="Y132" s="4"/>
      <c r="Z132" s="4"/>
      <c r="AA132" s="4"/>
      <c r="AB132" s="4"/>
      <c r="AC132" s="4"/>
      <c r="AD132" s="4"/>
      <c r="AE132" s="4"/>
      <c r="AF132" s="4"/>
      <c r="AG132" s="4"/>
      <c r="AH132" s="4"/>
      <c r="AI132" s="4"/>
      <c r="AJ132" s="4"/>
      <c r="AK132" s="4"/>
      <c r="AL132" s="4"/>
      <c r="AM132" s="4"/>
      <c r="AN132" s="4"/>
      <c r="AO132" s="4"/>
      <c r="AP132" s="4"/>
      <c r="AQ132" s="4"/>
      <c r="AR132" s="4"/>
      <c r="AS132" s="4"/>
    </row>
    <row r="133" spans="1:45" ht="99.75" customHeight="1">
      <c r="A133" s="63"/>
      <c r="B133" s="63"/>
      <c r="C133" s="63"/>
      <c r="D133" s="63"/>
      <c r="E133" s="11">
        <v>2</v>
      </c>
      <c r="F133" s="12" t="s">
        <v>391</v>
      </c>
      <c r="G133" s="13">
        <v>0.22850000000000001</v>
      </c>
      <c r="H133" s="6">
        <v>0</v>
      </c>
      <c r="I133" s="24">
        <v>0.28999999999999998</v>
      </c>
      <c r="J133" s="15">
        <v>0.11</v>
      </c>
      <c r="K133" s="15">
        <v>0.1195</v>
      </c>
      <c r="L133" s="16">
        <v>0.36</v>
      </c>
      <c r="M133" s="17"/>
      <c r="N133" s="16">
        <v>0.43</v>
      </c>
      <c r="O133" s="17"/>
      <c r="P133" s="16">
        <v>0.5</v>
      </c>
      <c r="Q133" s="17"/>
      <c r="R133" s="17" t="s">
        <v>25</v>
      </c>
      <c r="S133" s="18">
        <f t="shared" si="15"/>
        <v>79.137931034482762</v>
      </c>
      <c r="T133" s="63"/>
      <c r="U133" s="63"/>
      <c r="V133" s="20" t="s">
        <v>392</v>
      </c>
      <c r="W133" s="63"/>
      <c r="X133" s="21" t="s">
        <v>393</v>
      </c>
      <c r="Y133" s="4"/>
      <c r="Z133" s="4"/>
      <c r="AA133" s="4"/>
      <c r="AB133" s="4"/>
      <c r="AC133" s="4"/>
      <c r="AD133" s="4"/>
      <c r="AE133" s="4"/>
      <c r="AF133" s="4"/>
      <c r="AG133" s="4"/>
      <c r="AH133" s="4"/>
      <c r="AI133" s="4"/>
      <c r="AJ133" s="4"/>
      <c r="AK133" s="4"/>
      <c r="AL133" s="4"/>
      <c r="AM133" s="4"/>
      <c r="AN133" s="4"/>
      <c r="AO133" s="4"/>
      <c r="AP133" s="4"/>
      <c r="AQ133" s="4"/>
      <c r="AR133" s="4"/>
      <c r="AS133" s="4"/>
    </row>
    <row r="134" spans="1:45" ht="88.5" customHeight="1">
      <c r="A134" s="63"/>
      <c r="B134" s="63"/>
      <c r="C134" s="61"/>
      <c r="D134" s="61"/>
      <c r="E134" s="11">
        <v>3</v>
      </c>
      <c r="F134" s="12" t="s">
        <v>394</v>
      </c>
      <c r="G134" s="13">
        <v>0.8</v>
      </c>
      <c r="H134" s="6">
        <v>0</v>
      </c>
      <c r="I134" s="24">
        <v>0.85</v>
      </c>
      <c r="J134" s="15">
        <v>0.38</v>
      </c>
      <c r="K134" s="28">
        <v>0</v>
      </c>
      <c r="L134" s="16">
        <v>0.9</v>
      </c>
      <c r="M134" s="17"/>
      <c r="N134" s="16">
        <v>0.95</v>
      </c>
      <c r="O134" s="17"/>
      <c r="P134" s="16">
        <v>1</v>
      </c>
      <c r="Q134" s="17"/>
      <c r="R134" s="17" t="s">
        <v>25</v>
      </c>
      <c r="S134" s="18">
        <f t="shared" si="15"/>
        <v>44.705882352941181</v>
      </c>
      <c r="T134" s="61"/>
      <c r="U134" s="61"/>
      <c r="V134" s="20" t="s">
        <v>392</v>
      </c>
      <c r="W134" s="61"/>
      <c r="X134" s="21" t="s">
        <v>395</v>
      </c>
      <c r="Y134" s="4"/>
      <c r="Z134" s="4"/>
      <c r="AA134" s="4"/>
      <c r="AB134" s="4"/>
      <c r="AC134" s="4"/>
      <c r="AD134" s="4"/>
      <c r="AE134" s="4"/>
      <c r="AF134" s="4"/>
      <c r="AG134" s="4"/>
      <c r="AH134" s="4"/>
      <c r="AI134" s="4"/>
      <c r="AJ134" s="4"/>
      <c r="AK134" s="4"/>
      <c r="AL134" s="4"/>
      <c r="AM134" s="4"/>
      <c r="AN134" s="4"/>
      <c r="AO134" s="4"/>
      <c r="AP134" s="4"/>
      <c r="AQ134" s="4"/>
      <c r="AR134" s="4"/>
      <c r="AS134" s="4"/>
    </row>
    <row r="135" spans="1:45" ht="69.75" customHeight="1">
      <c r="A135" s="63"/>
      <c r="B135" s="63"/>
      <c r="C135" s="65">
        <v>59</v>
      </c>
      <c r="D135" s="74" t="s">
        <v>396</v>
      </c>
      <c r="E135" s="11">
        <v>1</v>
      </c>
      <c r="F135" s="12" t="s">
        <v>397</v>
      </c>
      <c r="G135" s="13">
        <v>0.2</v>
      </c>
      <c r="H135" s="13">
        <v>0.12</v>
      </c>
      <c r="I135" s="24">
        <v>0.2</v>
      </c>
      <c r="J135" s="15">
        <v>0</v>
      </c>
      <c r="K135" s="15">
        <v>0.1208</v>
      </c>
      <c r="L135" s="16">
        <v>0.2</v>
      </c>
      <c r="M135" s="17"/>
      <c r="N135" s="16">
        <v>0.2</v>
      </c>
      <c r="O135" s="17"/>
      <c r="P135" s="16">
        <v>0.2</v>
      </c>
      <c r="Q135" s="17"/>
      <c r="R135" s="17" t="s">
        <v>25</v>
      </c>
      <c r="S135" s="18">
        <f t="shared" si="15"/>
        <v>60.4</v>
      </c>
      <c r="T135" s="60">
        <f>AVERAGE(S135:S136)</f>
        <v>80.2</v>
      </c>
      <c r="U135" s="62" t="s">
        <v>32</v>
      </c>
      <c r="V135" s="36" t="s">
        <v>398</v>
      </c>
      <c r="W135" s="71" t="s">
        <v>399</v>
      </c>
      <c r="X135" s="21" t="s">
        <v>400</v>
      </c>
      <c r="Y135" s="4"/>
      <c r="Z135" s="4"/>
      <c r="AA135" s="4"/>
      <c r="AB135" s="4"/>
      <c r="AC135" s="4"/>
      <c r="AD135" s="4"/>
      <c r="AE135" s="4"/>
      <c r="AF135" s="4"/>
      <c r="AG135" s="4"/>
      <c r="AH135" s="4"/>
      <c r="AI135" s="4"/>
      <c r="AJ135" s="4"/>
      <c r="AK135" s="4"/>
      <c r="AL135" s="4"/>
      <c r="AM135" s="4"/>
      <c r="AN135" s="4"/>
      <c r="AO135" s="4"/>
      <c r="AP135" s="4"/>
      <c r="AQ135" s="4"/>
      <c r="AR135" s="4"/>
      <c r="AS135" s="4"/>
    </row>
    <row r="136" spans="1:45" ht="13.5" customHeight="1">
      <c r="A136" s="63"/>
      <c r="B136" s="63"/>
      <c r="C136" s="61"/>
      <c r="D136" s="61"/>
      <c r="E136" s="11">
        <v>2</v>
      </c>
      <c r="F136" s="12" t="s">
        <v>401</v>
      </c>
      <c r="G136" s="6">
        <v>1</v>
      </c>
      <c r="H136" s="6">
        <v>1</v>
      </c>
      <c r="I136" s="27">
        <v>1</v>
      </c>
      <c r="J136" s="28">
        <v>0</v>
      </c>
      <c r="K136" s="28">
        <v>1</v>
      </c>
      <c r="L136" s="17">
        <v>1</v>
      </c>
      <c r="M136" s="17"/>
      <c r="N136" s="17">
        <v>1</v>
      </c>
      <c r="O136" s="17"/>
      <c r="P136" s="17">
        <v>1</v>
      </c>
      <c r="Q136" s="17"/>
      <c r="R136" s="17" t="s">
        <v>25</v>
      </c>
      <c r="S136" s="18">
        <f t="shared" si="15"/>
        <v>100</v>
      </c>
      <c r="T136" s="61"/>
      <c r="U136" s="61"/>
      <c r="V136" s="36" t="s">
        <v>398</v>
      </c>
      <c r="W136" s="61"/>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ht="45" customHeight="1">
      <c r="A137" s="63"/>
      <c r="B137" s="63"/>
      <c r="C137" s="65">
        <v>60</v>
      </c>
      <c r="D137" s="74" t="s">
        <v>402</v>
      </c>
      <c r="E137" s="11">
        <v>1</v>
      </c>
      <c r="F137" s="12" t="s">
        <v>403</v>
      </c>
      <c r="G137" s="6">
        <v>15</v>
      </c>
      <c r="H137" s="6">
        <v>4</v>
      </c>
      <c r="I137" s="27">
        <v>20</v>
      </c>
      <c r="J137" s="28">
        <v>30</v>
      </c>
      <c r="K137" s="28">
        <v>26</v>
      </c>
      <c r="L137" s="17">
        <v>25</v>
      </c>
      <c r="M137" s="17"/>
      <c r="N137" s="17">
        <v>30</v>
      </c>
      <c r="O137" s="17"/>
      <c r="P137" s="17">
        <v>35</v>
      </c>
      <c r="Q137" s="17"/>
      <c r="R137" s="17" t="s">
        <v>25</v>
      </c>
      <c r="S137" s="18">
        <f t="shared" si="15"/>
        <v>280</v>
      </c>
      <c r="T137" s="60">
        <f>AVERAGE(S137:S138)</f>
        <v>534.21428571428578</v>
      </c>
      <c r="U137" s="64" t="s">
        <v>26</v>
      </c>
      <c r="V137" s="36" t="s">
        <v>404</v>
      </c>
      <c r="W137" s="79"/>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ht="39.75" customHeight="1">
      <c r="A138" s="61"/>
      <c r="B138" s="61"/>
      <c r="C138" s="61"/>
      <c r="D138" s="61"/>
      <c r="E138" s="11">
        <v>2</v>
      </c>
      <c r="F138" s="12" t="s">
        <v>405</v>
      </c>
      <c r="G138" s="6">
        <v>525</v>
      </c>
      <c r="H138" s="6">
        <v>100</v>
      </c>
      <c r="I138" s="27">
        <v>700</v>
      </c>
      <c r="J138" s="28">
        <v>2190</v>
      </c>
      <c r="K138" s="28">
        <v>3329</v>
      </c>
      <c r="L138" s="17">
        <v>875</v>
      </c>
      <c r="M138" s="17"/>
      <c r="N138" s="17">
        <v>1050</v>
      </c>
      <c r="O138" s="17"/>
      <c r="P138" s="17">
        <v>1225</v>
      </c>
      <c r="Q138" s="17"/>
      <c r="R138" s="17" t="s">
        <v>25</v>
      </c>
      <c r="S138" s="18">
        <f t="shared" si="15"/>
        <v>788.42857142857144</v>
      </c>
      <c r="T138" s="61"/>
      <c r="U138" s="61"/>
      <c r="V138" s="36" t="s">
        <v>404</v>
      </c>
      <c r="W138" s="61"/>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ht="82.5" customHeight="1">
      <c r="A139" s="72" t="s">
        <v>375</v>
      </c>
      <c r="B139" s="72" t="s">
        <v>406</v>
      </c>
      <c r="C139" s="65">
        <v>61</v>
      </c>
      <c r="D139" s="74" t="s">
        <v>407</v>
      </c>
      <c r="E139" s="11">
        <v>1</v>
      </c>
      <c r="F139" s="12" t="s">
        <v>408</v>
      </c>
      <c r="G139" s="13">
        <v>0.02</v>
      </c>
      <c r="H139" s="13">
        <v>8.7499999999999994E-2</v>
      </c>
      <c r="I139" s="24">
        <v>0.02</v>
      </c>
      <c r="J139" s="15">
        <v>0</v>
      </c>
      <c r="K139" s="15">
        <v>2.5000000000000001E-3</v>
      </c>
      <c r="L139" s="16">
        <v>0.02</v>
      </c>
      <c r="M139" s="17"/>
      <c r="N139" s="16">
        <v>0.02</v>
      </c>
      <c r="O139" s="17"/>
      <c r="P139" s="16">
        <v>0.02</v>
      </c>
      <c r="Q139" s="17"/>
      <c r="R139" s="17" t="s">
        <v>25</v>
      </c>
      <c r="S139" s="18">
        <f t="shared" si="15"/>
        <v>12.5</v>
      </c>
      <c r="T139" s="60">
        <f>AVERAGE(S139:S140)</f>
        <v>8.2756249999999998</v>
      </c>
      <c r="U139" s="70" t="s">
        <v>48</v>
      </c>
      <c r="V139" s="20" t="s">
        <v>409</v>
      </c>
      <c r="W139" s="80" t="s">
        <v>410</v>
      </c>
      <c r="X139" s="21" t="s">
        <v>411</v>
      </c>
      <c r="Y139" s="4"/>
      <c r="Z139" s="4"/>
      <c r="AA139" s="4"/>
      <c r="AB139" s="4"/>
      <c r="AC139" s="4"/>
      <c r="AD139" s="4"/>
      <c r="AE139" s="4"/>
      <c r="AF139" s="4"/>
      <c r="AG139" s="4"/>
      <c r="AH139" s="4"/>
      <c r="AI139" s="4"/>
      <c r="AJ139" s="4"/>
      <c r="AK139" s="4"/>
      <c r="AL139" s="4"/>
      <c r="AM139" s="4"/>
      <c r="AN139" s="4"/>
      <c r="AO139" s="4"/>
      <c r="AP139" s="4"/>
      <c r="AQ139" s="4"/>
      <c r="AR139" s="4"/>
      <c r="AS139" s="4"/>
    </row>
    <row r="140" spans="1:45" ht="69" customHeight="1">
      <c r="A140" s="63"/>
      <c r="B140" s="63"/>
      <c r="C140" s="61"/>
      <c r="D140" s="61"/>
      <c r="E140" s="11">
        <v>2</v>
      </c>
      <c r="F140" s="12" t="s">
        <v>412</v>
      </c>
      <c r="G140" s="6">
        <v>80000</v>
      </c>
      <c r="H140" s="6">
        <v>144454.29999999999</v>
      </c>
      <c r="I140" s="34">
        <v>80000</v>
      </c>
      <c r="J140" s="35">
        <v>0</v>
      </c>
      <c r="K140" s="35">
        <v>3241</v>
      </c>
      <c r="L140" s="17">
        <v>80000</v>
      </c>
      <c r="M140" s="17"/>
      <c r="N140" s="17">
        <v>80000</v>
      </c>
      <c r="O140" s="17"/>
      <c r="P140" s="17">
        <v>80000</v>
      </c>
      <c r="Q140" s="17"/>
      <c r="R140" s="17" t="s">
        <v>25</v>
      </c>
      <c r="S140" s="18">
        <f t="shared" si="15"/>
        <v>4.0512499999999996</v>
      </c>
      <c r="T140" s="61"/>
      <c r="U140" s="61"/>
      <c r="V140" s="20" t="s">
        <v>409</v>
      </c>
      <c r="W140" s="61"/>
      <c r="X140" s="21" t="s">
        <v>410</v>
      </c>
      <c r="Y140" s="4"/>
      <c r="Z140" s="4"/>
      <c r="AA140" s="4"/>
      <c r="AB140" s="4"/>
      <c r="AC140" s="4"/>
      <c r="AD140" s="4"/>
      <c r="AE140" s="4"/>
      <c r="AF140" s="4"/>
      <c r="AG140" s="4"/>
      <c r="AH140" s="4"/>
      <c r="AI140" s="4"/>
      <c r="AJ140" s="4"/>
      <c r="AK140" s="4"/>
      <c r="AL140" s="4"/>
      <c r="AM140" s="4"/>
      <c r="AN140" s="4"/>
      <c r="AO140" s="4"/>
      <c r="AP140" s="4"/>
      <c r="AQ140" s="4"/>
      <c r="AR140" s="4"/>
      <c r="AS140" s="4"/>
    </row>
    <row r="141" spans="1:45" ht="13.5" customHeight="1">
      <c r="A141" s="63"/>
      <c r="B141" s="63"/>
      <c r="C141" s="11">
        <v>62</v>
      </c>
      <c r="D141" s="12" t="s">
        <v>413</v>
      </c>
      <c r="E141" s="11">
        <v>1</v>
      </c>
      <c r="F141" s="12" t="s">
        <v>414</v>
      </c>
      <c r="G141" s="13">
        <v>0.5</v>
      </c>
      <c r="H141" s="13">
        <v>0.8</v>
      </c>
      <c r="I141" s="24">
        <v>0.5</v>
      </c>
      <c r="J141" s="15">
        <v>0.73</v>
      </c>
      <c r="K141" s="15">
        <v>0.71499999999999997</v>
      </c>
      <c r="L141" s="16">
        <v>0.5</v>
      </c>
      <c r="M141" s="17"/>
      <c r="N141" s="16">
        <v>0.5</v>
      </c>
      <c r="O141" s="17"/>
      <c r="P141" s="16">
        <v>0.5</v>
      </c>
      <c r="Q141" s="16"/>
      <c r="R141" s="17" t="s">
        <v>25</v>
      </c>
      <c r="S141" s="18">
        <f t="shared" si="15"/>
        <v>288.99999999999994</v>
      </c>
      <c r="T141" s="18">
        <f>AVERAGE(S141)</f>
        <v>288.99999999999994</v>
      </c>
      <c r="U141" s="19" t="s">
        <v>26</v>
      </c>
      <c r="V141" s="20" t="s">
        <v>409</v>
      </c>
      <c r="W141" s="43" t="s">
        <v>415</v>
      </c>
      <c r="X141" s="21" t="s">
        <v>415</v>
      </c>
      <c r="Y141" s="4"/>
      <c r="Z141" s="4"/>
      <c r="AA141" s="4"/>
      <c r="AB141" s="4"/>
      <c r="AC141" s="4"/>
      <c r="AD141" s="4"/>
      <c r="AE141" s="4"/>
      <c r="AF141" s="4"/>
      <c r="AG141" s="4"/>
      <c r="AH141" s="4"/>
      <c r="AI141" s="4"/>
      <c r="AJ141" s="4"/>
      <c r="AK141" s="4"/>
      <c r="AL141" s="4"/>
      <c r="AM141" s="4"/>
      <c r="AN141" s="4"/>
      <c r="AO141" s="4"/>
      <c r="AP141" s="4"/>
      <c r="AQ141" s="4"/>
      <c r="AR141" s="4"/>
      <c r="AS141" s="4"/>
    </row>
    <row r="142" spans="1:45" ht="41.25" customHeight="1">
      <c r="A142" s="63"/>
      <c r="B142" s="63"/>
      <c r="C142" s="65">
        <v>63</v>
      </c>
      <c r="D142" s="74" t="s">
        <v>416</v>
      </c>
      <c r="E142" s="11">
        <v>1</v>
      </c>
      <c r="F142" s="12" t="s">
        <v>417</v>
      </c>
      <c r="G142" s="13">
        <v>1</v>
      </c>
      <c r="H142" s="13">
        <v>1</v>
      </c>
      <c r="I142" s="24">
        <v>1</v>
      </c>
      <c r="J142" s="15">
        <v>1</v>
      </c>
      <c r="K142" s="15">
        <v>0</v>
      </c>
      <c r="L142" s="16">
        <v>1</v>
      </c>
      <c r="M142" s="17"/>
      <c r="N142" s="16">
        <v>1</v>
      </c>
      <c r="O142" s="17"/>
      <c r="P142" s="16">
        <v>1</v>
      </c>
      <c r="Q142" s="16"/>
      <c r="R142" s="17" t="s">
        <v>25</v>
      </c>
      <c r="S142" s="18">
        <f t="shared" si="15"/>
        <v>100</v>
      </c>
      <c r="T142" s="60">
        <f>AVERAGE(S142:S143)</f>
        <v>108.66666666666666</v>
      </c>
      <c r="U142" s="64" t="s">
        <v>26</v>
      </c>
      <c r="V142" s="20" t="s">
        <v>409</v>
      </c>
      <c r="W142" s="80" t="s">
        <v>418</v>
      </c>
      <c r="X142" s="21" t="s">
        <v>419</v>
      </c>
      <c r="Y142" s="4"/>
      <c r="Z142" s="4"/>
      <c r="AA142" s="4"/>
      <c r="AB142" s="4"/>
      <c r="AC142" s="4"/>
      <c r="AD142" s="4"/>
      <c r="AE142" s="4"/>
      <c r="AF142" s="4"/>
      <c r="AG142" s="4"/>
      <c r="AH142" s="4"/>
      <c r="AI142" s="4"/>
      <c r="AJ142" s="4"/>
      <c r="AK142" s="4"/>
      <c r="AL142" s="4"/>
      <c r="AM142" s="4"/>
      <c r="AN142" s="4"/>
      <c r="AO142" s="4"/>
      <c r="AP142" s="4"/>
      <c r="AQ142" s="4"/>
      <c r="AR142" s="4"/>
      <c r="AS142" s="4"/>
    </row>
    <row r="143" spans="1:45" ht="13.5" customHeight="1">
      <c r="A143" s="63"/>
      <c r="B143" s="63"/>
      <c r="C143" s="61"/>
      <c r="D143" s="61"/>
      <c r="E143" s="11">
        <v>2</v>
      </c>
      <c r="F143" s="12" t="s">
        <v>420</v>
      </c>
      <c r="G143" s="13">
        <v>0.75</v>
      </c>
      <c r="H143" s="13">
        <v>0.75</v>
      </c>
      <c r="I143" s="24">
        <v>0.75</v>
      </c>
      <c r="J143" s="15">
        <v>0.88</v>
      </c>
      <c r="K143" s="15">
        <v>0</v>
      </c>
      <c r="L143" s="16">
        <v>0.75</v>
      </c>
      <c r="M143" s="17"/>
      <c r="N143" s="16">
        <v>0.75</v>
      </c>
      <c r="O143" s="17"/>
      <c r="P143" s="16">
        <v>0.75</v>
      </c>
      <c r="Q143" s="17"/>
      <c r="R143" s="17" t="s">
        <v>25</v>
      </c>
      <c r="S143" s="18">
        <f t="shared" si="15"/>
        <v>117.33333333333333</v>
      </c>
      <c r="T143" s="61"/>
      <c r="U143" s="61"/>
      <c r="V143" s="20" t="s">
        <v>409</v>
      </c>
      <c r="W143" s="61"/>
      <c r="X143" s="21" t="s">
        <v>421</v>
      </c>
      <c r="Y143" s="4"/>
      <c r="Z143" s="4"/>
      <c r="AA143" s="4"/>
      <c r="AB143" s="4"/>
      <c r="AC143" s="4"/>
      <c r="AD143" s="4"/>
      <c r="AE143" s="4"/>
      <c r="AF143" s="4"/>
      <c r="AG143" s="4"/>
      <c r="AH143" s="4"/>
      <c r="AI143" s="4"/>
      <c r="AJ143" s="4"/>
      <c r="AK143" s="4"/>
      <c r="AL143" s="4"/>
      <c r="AM143" s="4"/>
      <c r="AN143" s="4"/>
      <c r="AO143" s="4"/>
      <c r="AP143" s="4"/>
      <c r="AQ143" s="4"/>
      <c r="AR143" s="4"/>
      <c r="AS143" s="4"/>
    </row>
    <row r="144" spans="1:45" ht="13.5" customHeight="1">
      <c r="A144" s="63"/>
      <c r="B144" s="63"/>
      <c r="C144" s="22">
        <v>64</v>
      </c>
      <c r="D144" s="23" t="s">
        <v>422</v>
      </c>
      <c r="E144" s="22">
        <v>1</v>
      </c>
      <c r="F144" s="23" t="s">
        <v>423</v>
      </c>
      <c r="G144" s="13">
        <v>0.7</v>
      </c>
      <c r="H144" s="6">
        <v>0</v>
      </c>
      <c r="I144" s="24">
        <v>0.75</v>
      </c>
      <c r="J144" s="15">
        <v>1</v>
      </c>
      <c r="K144" s="15">
        <v>1</v>
      </c>
      <c r="L144" s="16">
        <v>0.8</v>
      </c>
      <c r="M144" s="17"/>
      <c r="N144" s="16">
        <v>0.85</v>
      </c>
      <c r="O144" s="17"/>
      <c r="P144" s="16">
        <v>0.95</v>
      </c>
      <c r="Q144" s="17"/>
      <c r="R144" s="17" t="s">
        <v>25</v>
      </c>
      <c r="S144" s="18">
        <f t="shared" ref="S144:S147" si="16">(K144/I144)*100</f>
        <v>133.33333333333331</v>
      </c>
      <c r="T144" s="18">
        <f>AVERAGE(S144)</f>
        <v>133.33333333333331</v>
      </c>
      <c r="U144" s="19" t="s">
        <v>26</v>
      </c>
      <c r="V144" s="20" t="s">
        <v>409</v>
      </c>
      <c r="W144" s="43" t="s">
        <v>415</v>
      </c>
      <c r="X144" s="21" t="s">
        <v>415</v>
      </c>
      <c r="Y144" s="4"/>
      <c r="Z144" s="4"/>
      <c r="AA144" s="4"/>
      <c r="AB144" s="4"/>
      <c r="AC144" s="4"/>
      <c r="AD144" s="4"/>
      <c r="AE144" s="4"/>
      <c r="AF144" s="4"/>
      <c r="AG144" s="4"/>
      <c r="AH144" s="4"/>
      <c r="AI144" s="4"/>
      <c r="AJ144" s="4"/>
      <c r="AK144" s="4"/>
      <c r="AL144" s="4"/>
      <c r="AM144" s="4"/>
      <c r="AN144" s="4"/>
      <c r="AO144" s="4"/>
      <c r="AP144" s="4"/>
      <c r="AQ144" s="4"/>
      <c r="AR144" s="4"/>
      <c r="AS144" s="4"/>
    </row>
    <row r="145" spans="1:45" ht="40.5" customHeight="1">
      <c r="A145" s="63"/>
      <c r="B145" s="63"/>
      <c r="C145" s="75">
        <v>65</v>
      </c>
      <c r="D145" s="76" t="s">
        <v>424</v>
      </c>
      <c r="E145" s="11">
        <v>1</v>
      </c>
      <c r="F145" s="12" t="s">
        <v>425</v>
      </c>
      <c r="G145" s="6">
        <v>4</v>
      </c>
      <c r="H145" s="6">
        <v>1</v>
      </c>
      <c r="I145" s="27">
        <v>3</v>
      </c>
      <c r="J145" s="28">
        <v>1</v>
      </c>
      <c r="K145" s="28">
        <v>1</v>
      </c>
      <c r="L145" s="17" t="s">
        <v>52</v>
      </c>
      <c r="M145" s="17"/>
      <c r="N145" s="17" t="s">
        <v>52</v>
      </c>
      <c r="O145" s="17"/>
      <c r="P145" s="17" t="s">
        <v>52</v>
      </c>
      <c r="Q145" s="17"/>
      <c r="R145" s="17" t="s">
        <v>53</v>
      </c>
      <c r="S145" s="18">
        <f t="shared" si="16"/>
        <v>33.333333333333329</v>
      </c>
      <c r="T145" s="60">
        <f>AVERAGE(S145:S147)</f>
        <v>23.204313498940877</v>
      </c>
      <c r="U145" s="70" t="s">
        <v>48</v>
      </c>
      <c r="V145" s="20" t="s">
        <v>426</v>
      </c>
      <c r="W145" s="80" t="s">
        <v>427</v>
      </c>
      <c r="X145" s="21" t="s">
        <v>428</v>
      </c>
      <c r="Y145" s="4"/>
      <c r="Z145" s="4"/>
      <c r="AA145" s="4"/>
      <c r="AB145" s="4"/>
      <c r="AC145" s="4"/>
      <c r="AD145" s="4"/>
      <c r="AE145" s="4"/>
      <c r="AF145" s="4"/>
      <c r="AG145" s="4"/>
      <c r="AH145" s="4"/>
      <c r="AI145" s="4"/>
      <c r="AJ145" s="4"/>
      <c r="AK145" s="4"/>
      <c r="AL145" s="4"/>
      <c r="AM145" s="4"/>
      <c r="AN145" s="4"/>
      <c r="AO145" s="4"/>
      <c r="AP145" s="4"/>
      <c r="AQ145" s="4"/>
      <c r="AR145" s="4"/>
      <c r="AS145" s="4"/>
    </row>
    <row r="146" spans="1:45" ht="43.5" customHeight="1">
      <c r="A146" s="63"/>
      <c r="B146" s="63"/>
      <c r="C146" s="63"/>
      <c r="D146" s="63"/>
      <c r="E146" s="11">
        <v>2</v>
      </c>
      <c r="F146" s="12" t="s">
        <v>429</v>
      </c>
      <c r="G146" s="6">
        <v>4</v>
      </c>
      <c r="H146" s="6">
        <v>1</v>
      </c>
      <c r="I146" s="27">
        <v>3</v>
      </c>
      <c r="J146" s="28">
        <v>1</v>
      </c>
      <c r="K146" s="28">
        <v>1</v>
      </c>
      <c r="L146" s="17" t="s">
        <v>52</v>
      </c>
      <c r="M146" s="17"/>
      <c r="N146" s="17" t="s">
        <v>52</v>
      </c>
      <c r="O146" s="17"/>
      <c r="P146" s="17" t="s">
        <v>52</v>
      </c>
      <c r="Q146" s="17"/>
      <c r="R146" s="17" t="s">
        <v>53</v>
      </c>
      <c r="S146" s="18">
        <f t="shared" si="16"/>
        <v>33.333333333333329</v>
      </c>
      <c r="T146" s="63"/>
      <c r="U146" s="63"/>
      <c r="V146" s="20" t="s">
        <v>426</v>
      </c>
      <c r="W146" s="63"/>
      <c r="X146" s="21" t="s">
        <v>428</v>
      </c>
      <c r="Y146" s="4"/>
      <c r="Z146" s="4"/>
      <c r="AA146" s="4"/>
      <c r="AB146" s="4"/>
      <c r="AC146" s="4"/>
      <c r="AD146" s="4"/>
      <c r="AE146" s="4"/>
      <c r="AF146" s="4"/>
      <c r="AG146" s="4"/>
      <c r="AH146" s="4"/>
      <c r="AI146" s="4"/>
      <c r="AJ146" s="4"/>
      <c r="AK146" s="4"/>
      <c r="AL146" s="4"/>
      <c r="AM146" s="4"/>
      <c r="AN146" s="4"/>
      <c r="AO146" s="4"/>
      <c r="AP146" s="4"/>
      <c r="AQ146" s="4"/>
      <c r="AR146" s="4"/>
      <c r="AS146" s="4"/>
    </row>
    <row r="147" spans="1:45" ht="45" customHeight="1">
      <c r="A147" s="61"/>
      <c r="B147" s="61"/>
      <c r="C147" s="61"/>
      <c r="D147" s="61"/>
      <c r="E147" s="11">
        <v>3</v>
      </c>
      <c r="F147" s="12" t="s">
        <v>430</v>
      </c>
      <c r="G147" s="6">
        <v>301</v>
      </c>
      <c r="H147" s="6">
        <v>30</v>
      </c>
      <c r="I147" s="27">
        <v>577</v>
      </c>
      <c r="J147" s="28">
        <v>17</v>
      </c>
      <c r="K147" s="28">
        <v>17</v>
      </c>
      <c r="L147" s="17">
        <v>577</v>
      </c>
      <c r="M147" s="17"/>
      <c r="N147" s="17">
        <v>577</v>
      </c>
      <c r="O147" s="17"/>
      <c r="P147" s="17">
        <v>577</v>
      </c>
      <c r="Q147" s="17"/>
      <c r="R147" s="17" t="s">
        <v>25</v>
      </c>
      <c r="S147" s="18">
        <f t="shared" si="16"/>
        <v>2.9462738301559792</v>
      </c>
      <c r="T147" s="61"/>
      <c r="U147" s="61"/>
      <c r="V147" s="20" t="s">
        <v>409</v>
      </c>
      <c r="W147" s="61"/>
      <c r="X147" s="21" t="s">
        <v>428</v>
      </c>
      <c r="Y147" s="4"/>
      <c r="Z147" s="4"/>
      <c r="AA147" s="4"/>
      <c r="AB147" s="4"/>
      <c r="AC147" s="4"/>
      <c r="AD147" s="4"/>
      <c r="AE147" s="4"/>
      <c r="AF147" s="4"/>
      <c r="AG147" s="4"/>
      <c r="AH147" s="4"/>
      <c r="AI147" s="4"/>
      <c r="AJ147" s="4"/>
      <c r="AK147" s="4"/>
      <c r="AL147" s="4"/>
      <c r="AM147" s="4"/>
      <c r="AN147" s="4"/>
      <c r="AO147" s="4"/>
      <c r="AP147" s="4"/>
      <c r="AQ147" s="4"/>
      <c r="AR147" s="4"/>
      <c r="AS147" s="4"/>
    </row>
    <row r="148" spans="1:45" ht="91.5" customHeight="1">
      <c r="A148" s="73" t="s">
        <v>375</v>
      </c>
      <c r="B148" s="73" t="s">
        <v>431</v>
      </c>
      <c r="C148" s="65">
        <v>66</v>
      </c>
      <c r="D148" s="74" t="s">
        <v>432</v>
      </c>
      <c r="E148" s="11">
        <v>1</v>
      </c>
      <c r="F148" s="12" t="s">
        <v>433</v>
      </c>
      <c r="G148" s="6">
        <v>700</v>
      </c>
      <c r="H148" s="6">
        <v>771</v>
      </c>
      <c r="I148" s="27">
        <v>805</v>
      </c>
      <c r="J148" s="28">
        <v>0</v>
      </c>
      <c r="K148" s="28">
        <v>358</v>
      </c>
      <c r="L148" s="17">
        <v>925</v>
      </c>
      <c r="M148" s="17"/>
      <c r="N148" s="17">
        <v>1065</v>
      </c>
      <c r="O148" s="17"/>
      <c r="P148" s="17">
        <v>1225</v>
      </c>
      <c r="Q148" s="17"/>
      <c r="R148" s="17" t="s">
        <v>25</v>
      </c>
      <c r="S148" s="18">
        <f t="shared" ref="S148:S151" si="17">((J148+K148)/I148)*100</f>
        <v>44.472049689440993</v>
      </c>
      <c r="T148" s="60">
        <f>AVERAGE(S148:S150)</f>
        <v>419.08488612836436</v>
      </c>
      <c r="U148" s="64" t="s">
        <v>26</v>
      </c>
      <c r="V148" s="20" t="s">
        <v>409</v>
      </c>
      <c r="W148" s="80"/>
      <c r="X148" s="21" t="s">
        <v>434</v>
      </c>
      <c r="Y148" s="4"/>
      <c r="Z148" s="4"/>
      <c r="AA148" s="4"/>
      <c r="AB148" s="4"/>
      <c r="AC148" s="4"/>
      <c r="AD148" s="4"/>
      <c r="AE148" s="4"/>
      <c r="AF148" s="4"/>
      <c r="AG148" s="4"/>
      <c r="AH148" s="4"/>
      <c r="AI148" s="4"/>
      <c r="AJ148" s="4"/>
      <c r="AK148" s="4"/>
      <c r="AL148" s="4"/>
      <c r="AM148" s="4"/>
      <c r="AN148" s="4"/>
      <c r="AO148" s="4"/>
      <c r="AP148" s="4"/>
      <c r="AQ148" s="4"/>
      <c r="AR148" s="4"/>
      <c r="AS148" s="4"/>
    </row>
    <row r="149" spans="1:45" ht="72.75" customHeight="1">
      <c r="A149" s="63"/>
      <c r="B149" s="63"/>
      <c r="C149" s="63"/>
      <c r="D149" s="63"/>
      <c r="E149" s="11">
        <v>2</v>
      </c>
      <c r="F149" s="12" t="s">
        <v>435</v>
      </c>
      <c r="G149" s="6">
        <v>75</v>
      </c>
      <c r="H149" s="6">
        <v>10</v>
      </c>
      <c r="I149" s="27">
        <v>100</v>
      </c>
      <c r="J149" s="28">
        <v>176</v>
      </c>
      <c r="K149" s="28">
        <v>224</v>
      </c>
      <c r="L149" s="17">
        <v>125</v>
      </c>
      <c r="M149" s="17"/>
      <c r="N149" s="17">
        <v>150</v>
      </c>
      <c r="O149" s="17"/>
      <c r="P149" s="17">
        <v>175</v>
      </c>
      <c r="Q149" s="17"/>
      <c r="R149" s="17" t="s">
        <v>25</v>
      </c>
      <c r="S149" s="18">
        <f t="shared" si="17"/>
        <v>400</v>
      </c>
      <c r="T149" s="63"/>
      <c r="U149" s="63"/>
      <c r="V149" s="20" t="s">
        <v>409</v>
      </c>
      <c r="W149" s="63"/>
      <c r="X149" s="21"/>
      <c r="Y149" s="4"/>
      <c r="Z149" s="4"/>
      <c r="AA149" s="4"/>
      <c r="AB149" s="4"/>
      <c r="AC149" s="4"/>
      <c r="AD149" s="4"/>
      <c r="AE149" s="4"/>
      <c r="AF149" s="4"/>
      <c r="AG149" s="4"/>
      <c r="AH149" s="4"/>
      <c r="AI149" s="4"/>
      <c r="AJ149" s="4"/>
      <c r="AK149" s="4"/>
      <c r="AL149" s="4"/>
      <c r="AM149" s="4"/>
      <c r="AN149" s="4"/>
      <c r="AO149" s="4"/>
      <c r="AP149" s="4"/>
      <c r="AQ149" s="4"/>
      <c r="AR149" s="4"/>
      <c r="AS149" s="4"/>
    </row>
    <row r="150" spans="1:45" ht="72.75" customHeight="1">
      <c r="A150" s="63"/>
      <c r="B150" s="63"/>
      <c r="C150" s="61"/>
      <c r="D150" s="61"/>
      <c r="E150" s="11">
        <v>3</v>
      </c>
      <c r="F150" s="12" t="s">
        <v>436</v>
      </c>
      <c r="G150" s="6">
        <v>1000</v>
      </c>
      <c r="H150" s="6">
        <v>0</v>
      </c>
      <c r="I150" s="27">
        <v>1150</v>
      </c>
      <c r="J150" s="28">
        <v>3617</v>
      </c>
      <c r="K150" s="28">
        <v>5730</v>
      </c>
      <c r="L150" s="17">
        <v>1300</v>
      </c>
      <c r="M150" s="17"/>
      <c r="N150" s="17">
        <v>1500</v>
      </c>
      <c r="O150" s="17"/>
      <c r="P150" s="17">
        <v>1700</v>
      </c>
      <c r="Q150" s="17"/>
      <c r="R150" s="17" t="s">
        <v>25</v>
      </c>
      <c r="S150" s="18">
        <f t="shared" si="17"/>
        <v>812.78260869565213</v>
      </c>
      <c r="T150" s="61"/>
      <c r="U150" s="61"/>
      <c r="V150" s="20" t="s">
        <v>409</v>
      </c>
      <c r="W150" s="61"/>
      <c r="X150" s="21"/>
      <c r="Y150" s="4"/>
      <c r="Z150" s="4"/>
      <c r="AA150" s="4"/>
      <c r="AB150" s="4"/>
      <c r="AC150" s="4"/>
      <c r="AD150" s="4"/>
      <c r="AE150" s="4"/>
      <c r="AF150" s="4"/>
      <c r="AG150" s="4"/>
      <c r="AH150" s="4"/>
      <c r="AI150" s="4"/>
      <c r="AJ150" s="4"/>
      <c r="AK150" s="4"/>
      <c r="AL150" s="4"/>
      <c r="AM150" s="4"/>
      <c r="AN150" s="4"/>
      <c r="AO150" s="4"/>
      <c r="AP150" s="4"/>
      <c r="AQ150" s="4"/>
      <c r="AR150" s="4"/>
      <c r="AS150" s="4"/>
    </row>
    <row r="151" spans="1:45" ht="87.75" customHeight="1">
      <c r="A151" s="61"/>
      <c r="B151" s="61"/>
      <c r="C151" s="11">
        <v>67</v>
      </c>
      <c r="D151" s="12" t="s">
        <v>437</v>
      </c>
      <c r="E151" s="11">
        <v>1</v>
      </c>
      <c r="F151" s="12" t="s">
        <v>438</v>
      </c>
      <c r="G151" s="6">
        <v>12</v>
      </c>
      <c r="H151" s="6">
        <v>10</v>
      </c>
      <c r="I151" s="27">
        <v>15</v>
      </c>
      <c r="J151" s="28">
        <v>39</v>
      </c>
      <c r="K151" s="28">
        <v>290</v>
      </c>
      <c r="L151" s="17">
        <v>18</v>
      </c>
      <c r="M151" s="17"/>
      <c r="N151" s="17">
        <v>21</v>
      </c>
      <c r="O151" s="17"/>
      <c r="P151" s="17">
        <v>24</v>
      </c>
      <c r="Q151" s="17"/>
      <c r="R151" s="17" t="s">
        <v>25</v>
      </c>
      <c r="S151" s="18">
        <f t="shared" si="17"/>
        <v>2193.3333333333335</v>
      </c>
      <c r="T151" s="18">
        <f>AVERAGE(S151)</f>
        <v>2193.3333333333335</v>
      </c>
      <c r="U151" s="19" t="s">
        <v>26</v>
      </c>
      <c r="V151" s="20" t="s">
        <v>409</v>
      </c>
      <c r="W151" s="43"/>
      <c r="X151" s="21"/>
      <c r="Y151" s="4"/>
      <c r="Z151" s="4"/>
      <c r="AA151" s="4"/>
      <c r="AB151" s="4"/>
      <c r="AC151" s="4"/>
      <c r="AD151" s="4"/>
      <c r="AE151" s="4"/>
      <c r="AF151" s="4"/>
      <c r="AG151" s="4"/>
      <c r="AH151" s="4"/>
      <c r="AI151" s="4"/>
      <c r="AJ151" s="4"/>
      <c r="AK151" s="4"/>
      <c r="AL151" s="4"/>
      <c r="AM151" s="4"/>
      <c r="AN151" s="4"/>
      <c r="AO151" s="4"/>
      <c r="AP151" s="4"/>
      <c r="AQ151" s="4"/>
      <c r="AR151" s="4"/>
      <c r="AS151" s="4"/>
    </row>
    <row r="152" spans="1:45" ht="74.25" customHeight="1">
      <c r="A152" s="72" t="s">
        <v>375</v>
      </c>
      <c r="B152" s="72" t="s">
        <v>439</v>
      </c>
      <c r="C152" s="11">
        <v>68</v>
      </c>
      <c r="D152" s="12" t="s">
        <v>440</v>
      </c>
      <c r="E152" s="11">
        <v>1</v>
      </c>
      <c r="F152" s="12" t="s">
        <v>441</v>
      </c>
      <c r="G152" s="6" t="s">
        <v>52</v>
      </c>
      <c r="H152" s="6" t="s">
        <v>52</v>
      </c>
      <c r="I152" s="27" t="s">
        <v>56</v>
      </c>
      <c r="J152" s="28" t="s">
        <v>57</v>
      </c>
      <c r="K152" s="28" t="s">
        <v>52</v>
      </c>
      <c r="L152" s="17">
        <v>1</v>
      </c>
      <c r="M152" s="17"/>
      <c r="N152" s="17" t="s">
        <v>52</v>
      </c>
      <c r="O152" s="17"/>
      <c r="P152" s="17" t="s">
        <v>52</v>
      </c>
      <c r="Q152" s="17"/>
      <c r="R152" s="17" t="s">
        <v>53</v>
      </c>
      <c r="S152" s="18" t="s">
        <v>52</v>
      </c>
      <c r="T152" s="18" t="s">
        <v>52</v>
      </c>
      <c r="U152" s="11"/>
      <c r="V152" s="20" t="s">
        <v>442</v>
      </c>
      <c r="W152" s="43" t="s">
        <v>443</v>
      </c>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ht="13.5" customHeight="1">
      <c r="A153" s="63"/>
      <c r="B153" s="63"/>
      <c r="C153" s="11">
        <v>69</v>
      </c>
      <c r="D153" s="12" t="s">
        <v>444</v>
      </c>
      <c r="E153" s="11">
        <v>1</v>
      </c>
      <c r="F153" s="12" t="s">
        <v>445</v>
      </c>
      <c r="G153" s="6">
        <v>5</v>
      </c>
      <c r="H153" s="6">
        <v>1</v>
      </c>
      <c r="I153" s="27">
        <v>5</v>
      </c>
      <c r="J153" s="28">
        <v>0</v>
      </c>
      <c r="K153" s="28">
        <v>2</v>
      </c>
      <c r="L153" s="17">
        <v>5</v>
      </c>
      <c r="M153" s="17"/>
      <c r="N153" s="17">
        <v>5</v>
      </c>
      <c r="O153" s="17"/>
      <c r="P153" s="17">
        <v>5</v>
      </c>
      <c r="Q153" s="17"/>
      <c r="R153" s="17" t="s">
        <v>25</v>
      </c>
      <c r="S153" s="18">
        <f t="shared" ref="S153:S156" si="18">((J153+K153)/I153)*100</f>
        <v>40</v>
      </c>
      <c r="T153" s="18">
        <f t="shared" ref="T153:T155" si="19">AVERAGE(S153)</f>
        <v>40</v>
      </c>
      <c r="U153" s="25" t="s">
        <v>32</v>
      </c>
      <c r="V153" s="20" t="s">
        <v>446</v>
      </c>
      <c r="W153" s="38" t="s">
        <v>447</v>
      </c>
      <c r="X153" s="4" t="s">
        <v>448</v>
      </c>
      <c r="Y153" s="4"/>
      <c r="Z153" s="4"/>
      <c r="AA153" s="4"/>
      <c r="AB153" s="4"/>
      <c r="AC153" s="4"/>
      <c r="AD153" s="4"/>
      <c r="AE153" s="4"/>
      <c r="AF153" s="4"/>
      <c r="AG153" s="4"/>
      <c r="AH153" s="4"/>
      <c r="AI153" s="4"/>
      <c r="AJ153" s="4"/>
      <c r="AK153" s="4"/>
      <c r="AL153" s="4"/>
      <c r="AM153" s="4"/>
      <c r="AN153" s="4"/>
      <c r="AO153" s="4"/>
      <c r="AP153" s="4"/>
      <c r="AQ153" s="4"/>
      <c r="AR153" s="4"/>
      <c r="AS153" s="4"/>
    </row>
    <row r="154" spans="1:45" ht="72.75" customHeight="1">
      <c r="A154" s="63"/>
      <c r="B154" s="63"/>
      <c r="C154" s="11">
        <v>70</v>
      </c>
      <c r="D154" s="12" t="s">
        <v>449</v>
      </c>
      <c r="E154" s="11">
        <v>1</v>
      </c>
      <c r="F154" s="12" t="s">
        <v>286</v>
      </c>
      <c r="G154" s="6">
        <v>50</v>
      </c>
      <c r="H154" s="6">
        <v>0</v>
      </c>
      <c r="I154" s="27">
        <v>75</v>
      </c>
      <c r="J154" s="28">
        <v>35</v>
      </c>
      <c r="K154" s="28">
        <v>75</v>
      </c>
      <c r="L154" s="17">
        <v>100</v>
      </c>
      <c r="M154" s="17"/>
      <c r="N154" s="17">
        <v>125</v>
      </c>
      <c r="O154" s="17"/>
      <c r="P154" s="17">
        <v>150</v>
      </c>
      <c r="Q154" s="17"/>
      <c r="R154" s="17" t="s">
        <v>25</v>
      </c>
      <c r="S154" s="18">
        <f t="shared" si="18"/>
        <v>146.66666666666666</v>
      </c>
      <c r="T154" s="18">
        <f t="shared" si="19"/>
        <v>146.66666666666666</v>
      </c>
      <c r="U154" s="19" t="s">
        <v>26</v>
      </c>
      <c r="V154" s="20" t="s">
        <v>442</v>
      </c>
      <c r="W154" s="38" t="s">
        <v>450</v>
      </c>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ht="90" customHeight="1">
      <c r="A155" s="63"/>
      <c r="B155" s="63"/>
      <c r="C155" s="11">
        <v>71</v>
      </c>
      <c r="D155" s="12" t="s">
        <v>451</v>
      </c>
      <c r="E155" s="11">
        <v>1</v>
      </c>
      <c r="F155" s="12" t="s">
        <v>452</v>
      </c>
      <c r="G155" s="6">
        <v>10</v>
      </c>
      <c r="H155" s="6">
        <v>10</v>
      </c>
      <c r="I155" s="27">
        <v>70</v>
      </c>
      <c r="J155" s="28">
        <v>20</v>
      </c>
      <c r="K155" s="28">
        <v>70</v>
      </c>
      <c r="L155" s="17">
        <v>140</v>
      </c>
      <c r="M155" s="17"/>
      <c r="N155" s="17">
        <v>200</v>
      </c>
      <c r="O155" s="17"/>
      <c r="P155" s="17">
        <v>200</v>
      </c>
      <c r="Q155" s="17"/>
      <c r="R155" s="17" t="s">
        <v>25</v>
      </c>
      <c r="S155" s="18">
        <f t="shared" si="18"/>
        <v>128.57142857142858</v>
      </c>
      <c r="T155" s="18">
        <f t="shared" si="19"/>
        <v>128.57142857142858</v>
      </c>
      <c r="U155" s="19" t="s">
        <v>26</v>
      </c>
      <c r="V155" s="20" t="s">
        <v>453</v>
      </c>
      <c r="W155" s="38" t="s">
        <v>454</v>
      </c>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ht="69" customHeight="1">
      <c r="A156" s="61"/>
      <c r="B156" s="61"/>
      <c r="C156" s="11">
        <v>72</v>
      </c>
      <c r="D156" s="12" t="s">
        <v>455</v>
      </c>
      <c r="E156" s="11">
        <v>1</v>
      </c>
      <c r="F156" s="12" t="s">
        <v>456</v>
      </c>
      <c r="G156" s="6">
        <v>10</v>
      </c>
      <c r="H156" s="6">
        <v>0</v>
      </c>
      <c r="I156" s="27">
        <v>20</v>
      </c>
      <c r="J156" s="28">
        <v>0</v>
      </c>
      <c r="K156" s="28">
        <v>0</v>
      </c>
      <c r="L156" s="17">
        <v>30</v>
      </c>
      <c r="M156" s="17"/>
      <c r="N156" s="17">
        <v>50</v>
      </c>
      <c r="O156" s="17"/>
      <c r="P156" s="17">
        <v>70</v>
      </c>
      <c r="Q156" s="17"/>
      <c r="R156" s="17" t="s">
        <v>25</v>
      </c>
      <c r="S156" s="18">
        <f t="shared" si="18"/>
        <v>0</v>
      </c>
      <c r="T156" s="18">
        <v>0</v>
      </c>
      <c r="U156" s="37" t="s">
        <v>48</v>
      </c>
      <c r="V156" s="20" t="s">
        <v>33</v>
      </c>
      <c r="W156" s="38" t="s">
        <v>457</v>
      </c>
      <c r="X156" s="26" t="s">
        <v>458</v>
      </c>
      <c r="Y156" s="4"/>
      <c r="Z156" s="4"/>
      <c r="AA156" s="4"/>
      <c r="AB156" s="4"/>
      <c r="AC156" s="4"/>
      <c r="AD156" s="4"/>
      <c r="AE156" s="4"/>
      <c r="AF156" s="4"/>
      <c r="AG156" s="4"/>
      <c r="AH156" s="4"/>
      <c r="AI156" s="4"/>
      <c r="AJ156" s="4"/>
      <c r="AK156" s="4"/>
      <c r="AL156" s="4"/>
      <c r="AM156" s="4"/>
      <c r="AN156" s="4"/>
      <c r="AO156" s="4"/>
      <c r="AP156" s="4"/>
      <c r="AQ156" s="4"/>
      <c r="AR156" s="4"/>
      <c r="AS156" s="4"/>
    </row>
    <row r="157" spans="1:45" ht="27" customHeight="1">
      <c r="A157" s="72" t="s">
        <v>459</v>
      </c>
      <c r="B157" s="72" t="s">
        <v>460</v>
      </c>
      <c r="C157" s="65">
        <v>73</v>
      </c>
      <c r="D157" s="74" t="s">
        <v>461</v>
      </c>
      <c r="E157" s="11">
        <v>1</v>
      </c>
      <c r="F157" s="12" t="s">
        <v>462</v>
      </c>
      <c r="G157" s="6" t="s">
        <v>52</v>
      </c>
      <c r="H157" s="6" t="s">
        <v>52</v>
      </c>
      <c r="I157" s="27" t="s">
        <v>56</v>
      </c>
      <c r="J157" s="28" t="s">
        <v>57</v>
      </c>
      <c r="K157" s="28" t="s">
        <v>52</v>
      </c>
      <c r="L157" s="17" t="s">
        <v>52</v>
      </c>
      <c r="M157" s="17"/>
      <c r="N157" s="17" t="s">
        <v>52</v>
      </c>
      <c r="O157" s="17"/>
      <c r="P157" s="17">
        <v>1</v>
      </c>
      <c r="Q157" s="17"/>
      <c r="R157" s="17" t="s">
        <v>53</v>
      </c>
      <c r="S157" s="18" t="s">
        <v>52</v>
      </c>
      <c r="T157" s="60" t="s">
        <v>52</v>
      </c>
      <c r="U157" s="65"/>
      <c r="V157" s="20" t="s">
        <v>463</v>
      </c>
      <c r="W157" s="71"/>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ht="13.5" customHeight="1">
      <c r="A158" s="63"/>
      <c r="B158" s="63"/>
      <c r="C158" s="61"/>
      <c r="D158" s="61"/>
      <c r="E158" s="11">
        <v>2</v>
      </c>
      <c r="F158" s="12" t="s">
        <v>464</v>
      </c>
      <c r="G158" s="6" t="s">
        <v>52</v>
      </c>
      <c r="H158" s="6" t="s">
        <v>52</v>
      </c>
      <c r="I158" s="27" t="s">
        <v>56</v>
      </c>
      <c r="J158" s="28" t="s">
        <v>57</v>
      </c>
      <c r="K158" s="28" t="s">
        <v>52</v>
      </c>
      <c r="L158" s="17" t="s">
        <v>52</v>
      </c>
      <c r="M158" s="17"/>
      <c r="N158" s="17" t="s">
        <v>52</v>
      </c>
      <c r="O158" s="17"/>
      <c r="P158" s="17">
        <v>1</v>
      </c>
      <c r="Q158" s="17"/>
      <c r="R158" s="17" t="s">
        <v>53</v>
      </c>
      <c r="S158" s="18" t="s">
        <v>52</v>
      </c>
      <c r="T158" s="61"/>
      <c r="U158" s="61"/>
      <c r="V158" s="20" t="s">
        <v>463</v>
      </c>
      <c r="W158" s="61"/>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ht="13.5" customHeight="1">
      <c r="A159" s="63"/>
      <c r="B159" s="63"/>
      <c r="C159" s="11">
        <v>74</v>
      </c>
      <c r="D159" s="12" t="s">
        <v>465</v>
      </c>
      <c r="E159" s="11">
        <v>1</v>
      </c>
      <c r="F159" s="12" t="s">
        <v>466</v>
      </c>
      <c r="G159" s="6" t="s">
        <v>52</v>
      </c>
      <c r="H159" s="6" t="s">
        <v>52</v>
      </c>
      <c r="I159" s="27">
        <v>1</v>
      </c>
      <c r="J159" s="28">
        <v>1</v>
      </c>
      <c r="K159" s="28">
        <v>0</v>
      </c>
      <c r="L159" s="17" t="s">
        <v>52</v>
      </c>
      <c r="M159" s="17"/>
      <c r="N159" s="17" t="s">
        <v>52</v>
      </c>
      <c r="O159" s="17"/>
      <c r="P159" s="17" t="s">
        <v>52</v>
      </c>
      <c r="Q159" s="17"/>
      <c r="R159" s="17" t="s">
        <v>53</v>
      </c>
      <c r="S159" s="18">
        <f t="shared" ref="S159:S178" si="20">((J159+K159)/I159)*100</f>
        <v>100</v>
      </c>
      <c r="T159" s="18">
        <f>AVERAGE(S159)</f>
        <v>100</v>
      </c>
      <c r="U159" s="19" t="s">
        <v>26</v>
      </c>
      <c r="V159" s="20" t="s">
        <v>467</v>
      </c>
      <c r="W159" s="38"/>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ht="90.75" customHeight="1">
      <c r="A160" s="61"/>
      <c r="B160" s="61"/>
      <c r="C160" s="11">
        <v>75</v>
      </c>
      <c r="D160" s="12" t="s">
        <v>468</v>
      </c>
      <c r="E160" s="11">
        <v>1</v>
      </c>
      <c r="F160" s="12" t="s">
        <v>469</v>
      </c>
      <c r="G160" s="6" t="s">
        <v>52</v>
      </c>
      <c r="H160" s="6" t="s">
        <v>52</v>
      </c>
      <c r="I160" s="27">
        <v>1</v>
      </c>
      <c r="J160" s="28">
        <v>0</v>
      </c>
      <c r="K160" s="28">
        <v>0</v>
      </c>
      <c r="L160" s="17" t="s">
        <v>52</v>
      </c>
      <c r="M160" s="17"/>
      <c r="N160" s="17" t="s">
        <v>52</v>
      </c>
      <c r="O160" s="17"/>
      <c r="P160" s="17" t="s">
        <v>52</v>
      </c>
      <c r="Q160" s="17"/>
      <c r="R160" s="17" t="s">
        <v>53</v>
      </c>
      <c r="S160" s="18">
        <f t="shared" si="20"/>
        <v>0</v>
      </c>
      <c r="T160" s="18">
        <v>0</v>
      </c>
      <c r="U160" s="37" t="s">
        <v>48</v>
      </c>
      <c r="V160" s="20" t="s">
        <v>467</v>
      </c>
      <c r="W160" s="38" t="s">
        <v>470</v>
      </c>
      <c r="X160" s="26" t="s">
        <v>471</v>
      </c>
      <c r="Y160" s="4"/>
      <c r="Z160" s="4"/>
      <c r="AA160" s="4"/>
      <c r="AB160" s="4"/>
      <c r="AC160" s="4"/>
      <c r="AD160" s="4"/>
      <c r="AE160" s="4"/>
      <c r="AF160" s="4"/>
      <c r="AG160" s="4"/>
      <c r="AH160" s="4"/>
      <c r="AI160" s="4"/>
      <c r="AJ160" s="4"/>
      <c r="AK160" s="4"/>
      <c r="AL160" s="4"/>
      <c r="AM160" s="4"/>
      <c r="AN160" s="4"/>
      <c r="AO160" s="4"/>
      <c r="AP160" s="4"/>
      <c r="AQ160" s="4"/>
      <c r="AR160" s="4"/>
      <c r="AS160" s="4"/>
    </row>
    <row r="161" spans="1:45" ht="69" customHeight="1">
      <c r="A161" s="72" t="s">
        <v>459</v>
      </c>
      <c r="B161" s="72" t="s">
        <v>472</v>
      </c>
      <c r="C161" s="65">
        <v>76</v>
      </c>
      <c r="D161" s="74" t="s">
        <v>473</v>
      </c>
      <c r="E161" s="11">
        <v>1</v>
      </c>
      <c r="F161" s="12" t="s">
        <v>474</v>
      </c>
      <c r="G161" s="13">
        <v>0.2</v>
      </c>
      <c r="H161" s="13">
        <v>0.4</v>
      </c>
      <c r="I161" s="24">
        <v>0.4</v>
      </c>
      <c r="J161" s="15">
        <v>0.4</v>
      </c>
      <c r="K161" s="15">
        <v>0</v>
      </c>
      <c r="L161" s="16">
        <v>0.6</v>
      </c>
      <c r="M161" s="17"/>
      <c r="N161" s="16">
        <v>0.8</v>
      </c>
      <c r="O161" s="17"/>
      <c r="P161" s="16">
        <v>1</v>
      </c>
      <c r="Q161" s="17"/>
      <c r="R161" s="17" t="s">
        <v>25</v>
      </c>
      <c r="S161" s="18">
        <f t="shared" si="20"/>
        <v>100</v>
      </c>
      <c r="T161" s="60">
        <f>AVERAGE(S161:S162)</f>
        <v>70</v>
      </c>
      <c r="U161" s="62" t="s">
        <v>32</v>
      </c>
      <c r="V161" s="20" t="s">
        <v>475</v>
      </c>
      <c r="W161" s="71" t="s">
        <v>476</v>
      </c>
      <c r="X161" s="26" t="s">
        <v>477</v>
      </c>
      <c r="Y161" s="4"/>
      <c r="Z161" s="4"/>
      <c r="AA161" s="4"/>
      <c r="AB161" s="4"/>
      <c r="AC161" s="4"/>
      <c r="AD161" s="4"/>
      <c r="AE161" s="4"/>
      <c r="AF161" s="4"/>
      <c r="AG161" s="4"/>
      <c r="AH161" s="4"/>
      <c r="AI161" s="4"/>
      <c r="AJ161" s="4"/>
      <c r="AK161" s="4"/>
      <c r="AL161" s="4"/>
      <c r="AM161" s="4"/>
      <c r="AN161" s="4"/>
      <c r="AO161" s="4"/>
      <c r="AP161" s="4"/>
      <c r="AQ161" s="4"/>
      <c r="AR161" s="4"/>
      <c r="AS161" s="4"/>
    </row>
    <row r="162" spans="1:45" ht="71.25" customHeight="1">
      <c r="A162" s="63"/>
      <c r="B162" s="63"/>
      <c r="C162" s="61"/>
      <c r="D162" s="61"/>
      <c r="E162" s="11">
        <v>2</v>
      </c>
      <c r="F162" s="12" t="s">
        <v>478</v>
      </c>
      <c r="G162" s="13">
        <v>1</v>
      </c>
      <c r="H162" s="13">
        <v>1</v>
      </c>
      <c r="I162" s="24">
        <v>1</v>
      </c>
      <c r="J162" s="15">
        <v>0.2</v>
      </c>
      <c r="K162" s="15">
        <v>0.2</v>
      </c>
      <c r="L162" s="16">
        <v>1</v>
      </c>
      <c r="M162" s="17"/>
      <c r="N162" s="16">
        <v>1</v>
      </c>
      <c r="O162" s="17"/>
      <c r="P162" s="16">
        <v>1</v>
      </c>
      <c r="Q162" s="17"/>
      <c r="R162" s="17" t="s">
        <v>25</v>
      </c>
      <c r="S162" s="18">
        <f t="shared" si="20"/>
        <v>40</v>
      </c>
      <c r="T162" s="61"/>
      <c r="U162" s="61"/>
      <c r="V162" s="20" t="s">
        <v>475</v>
      </c>
      <c r="W162" s="61"/>
      <c r="X162" s="26" t="s">
        <v>479</v>
      </c>
      <c r="Y162" s="4"/>
      <c r="Z162" s="4"/>
      <c r="AA162" s="4"/>
      <c r="AB162" s="4"/>
      <c r="AC162" s="4"/>
      <c r="AD162" s="4"/>
      <c r="AE162" s="4"/>
      <c r="AF162" s="4"/>
      <c r="AG162" s="4"/>
      <c r="AH162" s="4"/>
      <c r="AI162" s="4"/>
      <c r="AJ162" s="4"/>
      <c r="AK162" s="4"/>
      <c r="AL162" s="4"/>
      <c r="AM162" s="4"/>
      <c r="AN162" s="4"/>
      <c r="AO162" s="4"/>
      <c r="AP162" s="4"/>
      <c r="AQ162" s="4"/>
      <c r="AR162" s="4"/>
      <c r="AS162" s="4"/>
    </row>
    <row r="163" spans="1:45" ht="14.25" customHeight="1">
      <c r="A163" s="63"/>
      <c r="B163" s="63"/>
      <c r="C163" s="65">
        <v>77</v>
      </c>
      <c r="D163" s="74" t="s">
        <v>480</v>
      </c>
      <c r="E163" s="11">
        <v>1</v>
      </c>
      <c r="F163" s="12" t="s">
        <v>481</v>
      </c>
      <c r="G163" s="6">
        <v>20</v>
      </c>
      <c r="H163" s="6">
        <v>450000</v>
      </c>
      <c r="I163" s="27">
        <v>50</v>
      </c>
      <c r="J163" s="28">
        <v>50</v>
      </c>
      <c r="K163" s="28">
        <v>0</v>
      </c>
      <c r="L163" s="17">
        <v>50</v>
      </c>
      <c r="M163" s="17"/>
      <c r="N163" s="17">
        <v>50</v>
      </c>
      <c r="O163" s="17"/>
      <c r="P163" s="17">
        <v>50</v>
      </c>
      <c r="Q163" s="17"/>
      <c r="R163" s="17" t="s">
        <v>25</v>
      </c>
      <c r="S163" s="18">
        <f t="shared" si="20"/>
        <v>100</v>
      </c>
      <c r="T163" s="60">
        <f>AVERAGE(S163:S164)</f>
        <v>150</v>
      </c>
      <c r="U163" s="64" t="s">
        <v>26</v>
      </c>
      <c r="V163" s="20" t="s">
        <v>475</v>
      </c>
      <c r="W163" s="79"/>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ht="32.25" customHeight="1">
      <c r="A164" s="63"/>
      <c r="B164" s="63"/>
      <c r="C164" s="61"/>
      <c r="D164" s="61"/>
      <c r="E164" s="11">
        <v>2</v>
      </c>
      <c r="F164" s="12" t="s">
        <v>482</v>
      </c>
      <c r="G164" s="13">
        <v>0.01</v>
      </c>
      <c r="H164" s="13">
        <v>2</v>
      </c>
      <c r="I164" s="44">
        <v>2.5000000000000001E-2</v>
      </c>
      <c r="J164" s="15">
        <v>0.05</v>
      </c>
      <c r="K164" s="28">
        <v>0</v>
      </c>
      <c r="L164" s="16">
        <v>2.5000000000000001E-2</v>
      </c>
      <c r="M164" s="17"/>
      <c r="N164" s="16">
        <v>2.5000000000000001E-2</v>
      </c>
      <c r="O164" s="17"/>
      <c r="P164" s="16">
        <v>2.5000000000000001E-2</v>
      </c>
      <c r="Q164" s="17"/>
      <c r="R164" s="17" t="s">
        <v>25</v>
      </c>
      <c r="S164" s="18">
        <f t="shared" si="20"/>
        <v>200</v>
      </c>
      <c r="T164" s="61"/>
      <c r="U164" s="61"/>
      <c r="V164" s="20" t="s">
        <v>475</v>
      </c>
      <c r="W164" s="61"/>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ht="44.25" customHeight="1">
      <c r="A165" s="63"/>
      <c r="B165" s="63"/>
      <c r="C165" s="11">
        <v>78</v>
      </c>
      <c r="D165" s="12" t="s">
        <v>483</v>
      </c>
      <c r="E165" s="11">
        <v>1</v>
      </c>
      <c r="F165" s="12" t="s">
        <v>484</v>
      </c>
      <c r="G165" s="13">
        <v>0.5</v>
      </c>
      <c r="H165" s="6">
        <v>0</v>
      </c>
      <c r="I165" s="24">
        <v>0.5</v>
      </c>
      <c r="J165" s="15">
        <v>0</v>
      </c>
      <c r="K165" s="15">
        <v>0</v>
      </c>
      <c r="L165" s="16">
        <v>0.5</v>
      </c>
      <c r="M165" s="17"/>
      <c r="N165" s="16">
        <v>0.5</v>
      </c>
      <c r="O165" s="17"/>
      <c r="P165" s="16">
        <v>0.5</v>
      </c>
      <c r="Q165" s="17"/>
      <c r="R165" s="17" t="s">
        <v>25</v>
      </c>
      <c r="S165" s="18">
        <f t="shared" si="20"/>
        <v>0</v>
      </c>
      <c r="T165" s="18">
        <v>0</v>
      </c>
      <c r="U165" s="37" t="s">
        <v>48</v>
      </c>
      <c r="V165" s="20" t="s">
        <v>467</v>
      </c>
      <c r="W165" s="38" t="s">
        <v>485</v>
      </c>
      <c r="X165" s="26" t="s">
        <v>486</v>
      </c>
      <c r="Y165" s="4"/>
      <c r="Z165" s="4"/>
      <c r="AA165" s="4"/>
      <c r="AB165" s="4"/>
      <c r="AC165" s="4"/>
      <c r="AD165" s="4"/>
      <c r="AE165" s="4"/>
      <c r="AF165" s="4"/>
      <c r="AG165" s="4"/>
      <c r="AH165" s="4"/>
      <c r="AI165" s="4"/>
      <c r="AJ165" s="4"/>
      <c r="AK165" s="4"/>
      <c r="AL165" s="4"/>
      <c r="AM165" s="4"/>
      <c r="AN165" s="4"/>
      <c r="AO165" s="4"/>
      <c r="AP165" s="4"/>
      <c r="AQ165" s="4"/>
      <c r="AR165" s="4"/>
      <c r="AS165" s="4"/>
    </row>
    <row r="166" spans="1:45" ht="13.5" customHeight="1">
      <c r="A166" s="63"/>
      <c r="B166" s="63"/>
      <c r="C166" s="11">
        <v>79</v>
      </c>
      <c r="D166" s="12" t="s">
        <v>487</v>
      </c>
      <c r="E166" s="11">
        <v>1</v>
      </c>
      <c r="F166" s="12" t="s">
        <v>488</v>
      </c>
      <c r="G166" s="6">
        <v>60</v>
      </c>
      <c r="H166" s="6">
        <v>0</v>
      </c>
      <c r="I166" s="27">
        <v>60</v>
      </c>
      <c r="J166" s="28">
        <v>0</v>
      </c>
      <c r="K166" s="28">
        <v>0</v>
      </c>
      <c r="L166" s="17">
        <v>60</v>
      </c>
      <c r="M166" s="17"/>
      <c r="N166" s="17">
        <v>60</v>
      </c>
      <c r="O166" s="17"/>
      <c r="P166" s="17">
        <v>60</v>
      </c>
      <c r="Q166" s="17"/>
      <c r="R166" s="17" t="s">
        <v>25</v>
      </c>
      <c r="S166" s="18">
        <f t="shared" si="20"/>
        <v>0</v>
      </c>
      <c r="T166" s="18">
        <f>AVERAGE(S166)</f>
        <v>0</v>
      </c>
      <c r="U166" s="37" t="s">
        <v>48</v>
      </c>
      <c r="V166" s="20" t="s">
        <v>489</v>
      </c>
      <c r="W166" s="39"/>
      <c r="X166" s="4" t="s">
        <v>490</v>
      </c>
      <c r="Y166" s="4"/>
      <c r="Z166" s="4"/>
      <c r="AA166" s="4"/>
      <c r="AB166" s="4"/>
      <c r="AC166" s="4"/>
      <c r="AD166" s="4"/>
      <c r="AE166" s="4"/>
      <c r="AF166" s="4"/>
      <c r="AG166" s="4"/>
      <c r="AH166" s="4"/>
      <c r="AI166" s="4"/>
      <c r="AJ166" s="4"/>
      <c r="AK166" s="4"/>
      <c r="AL166" s="4"/>
      <c r="AM166" s="4"/>
      <c r="AN166" s="4"/>
      <c r="AO166" s="4"/>
      <c r="AP166" s="4"/>
      <c r="AQ166" s="4"/>
      <c r="AR166" s="4"/>
      <c r="AS166" s="4"/>
    </row>
    <row r="167" spans="1:45" ht="80.25" customHeight="1">
      <c r="A167" s="63"/>
      <c r="B167" s="63"/>
      <c r="C167" s="65">
        <v>80</v>
      </c>
      <c r="D167" s="74" t="s">
        <v>491</v>
      </c>
      <c r="E167" s="11">
        <v>1</v>
      </c>
      <c r="F167" s="12" t="s">
        <v>492</v>
      </c>
      <c r="G167" s="6">
        <v>2</v>
      </c>
      <c r="H167" s="6">
        <v>2</v>
      </c>
      <c r="I167" s="27">
        <v>8</v>
      </c>
      <c r="J167" s="28">
        <v>35</v>
      </c>
      <c r="K167" s="28">
        <v>11</v>
      </c>
      <c r="L167" s="17">
        <v>8</v>
      </c>
      <c r="M167" s="17"/>
      <c r="N167" s="17">
        <v>8</v>
      </c>
      <c r="O167" s="17"/>
      <c r="P167" s="17">
        <v>8</v>
      </c>
      <c r="Q167" s="17"/>
      <c r="R167" s="17" t="s">
        <v>25</v>
      </c>
      <c r="S167" s="18">
        <f t="shared" si="20"/>
        <v>575</v>
      </c>
      <c r="T167" s="60">
        <f>AVERAGE(S167:S169)</f>
        <v>1375.7272727272727</v>
      </c>
      <c r="U167" s="64" t="s">
        <v>26</v>
      </c>
      <c r="V167" s="20" t="s">
        <v>493</v>
      </c>
      <c r="W167" s="71" t="s">
        <v>494</v>
      </c>
      <c r="X167" s="26" t="s">
        <v>495</v>
      </c>
      <c r="Y167" s="4"/>
      <c r="Z167" s="4"/>
      <c r="AA167" s="4"/>
      <c r="AB167" s="4"/>
      <c r="AC167" s="4"/>
      <c r="AD167" s="4"/>
      <c r="AE167" s="4"/>
      <c r="AF167" s="4"/>
      <c r="AG167" s="4"/>
      <c r="AH167" s="4"/>
      <c r="AI167" s="4"/>
      <c r="AJ167" s="4"/>
      <c r="AK167" s="4"/>
      <c r="AL167" s="4"/>
      <c r="AM167" s="4"/>
      <c r="AN167" s="4"/>
      <c r="AO167" s="4"/>
      <c r="AP167" s="4"/>
      <c r="AQ167" s="4"/>
      <c r="AR167" s="4"/>
      <c r="AS167" s="4"/>
    </row>
    <row r="168" spans="1:45" ht="90" customHeight="1">
      <c r="A168" s="63"/>
      <c r="B168" s="63"/>
      <c r="C168" s="63"/>
      <c r="D168" s="63"/>
      <c r="E168" s="11">
        <v>2</v>
      </c>
      <c r="F168" s="12" t="s">
        <v>496</v>
      </c>
      <c r="G168" s="6">
        <v>50</v>
      </c>
      <c r="H168" s="6">
        <v>303</v>
      </c>
      <c r="I168" s="27">
        <v>200</v>
      </c>
      <c r="J168" s="28">
        <v>6294</v>
      </c>
      <c r="K168" s="28">
        <v>736</v>
      </c>
      <c r="L168" s="17">
        <v>200</v>
      </c>
      <c r="M168" s="17"/>
      <c r="N168" s="17">
        <v>200</v>
      </c>
      <c r="O168" s="17"/>
      <c r="P168" s="17">
        <v>200</v>
      </c>
      <c r="Q168" s="17"/>
      <c r="R168" s="17" t="s">
        <v>25</v>
      </c>
      <c r="S168" s="18">
        <f t="shared" si="20"/>
        <v>3515</v>
      </c>
      <c r="T168" s="63"/>
      <c r="U168" s="63"/>
      <c r="V168" s="20" t="s">
        <v>497</v>
      </c>
      <c r="W168" s="63"/>
      <c r="X168" s="26" t="s">
        <v>495</v>
      </c>
      <c r="Y168" s="4"/>
      <c r="Z168" s="4"/>
      <c r="AA168" s="4"/>
      <c r="AB168" s="4"/>
      <c r="AC168" s="4"/>
      <c r="AD168" s="4"/>
      <c r="AE168" s="4"/>
      <c r="AF168" s="4"/>
      <c r="AG168" s="4"/>
      <c r="AH168" s="4"/>
      <c r="AI168" s="4"/>
      <c r="AJ168" s="4"/>
      <c r="AK168" s="4"/>
      <c r="AL168" s="4"/>
      <c r="AM168" s="4"/>
      <c r="AN168" s="4"/>
      <c r="AO168" s="4"/>
      <c r="AP168" s="4"/>
      <c r="AQ168" s="4"/>
      <c r="AR168" s="4"/>
      <c r="AS168" s="4"/>
    </row>
    <row r="169" spans="1:45" ht="140.25" customHeight="1">
      <c r="A169" s="63"/>
      <c r="B169" s="63"/>
      <c r="C169" s="61"/>
      <c r="D169" s="61"/>
      <c r="E169" s="11">
        <v>3</v>
      </c>
      <c r="F169" s="12" t="s">
        <v>498</v>
      </c>
      <c r="G169" s="13">
        <v>2.75E-2</v>
      </c>
      <c r="H169" s="13">
        <v>5.6899999999999999E-2</v>
      </c>
      <c r="I169" s="24">
        <v>0.11</v>
      </c>
      <c r="J169" s="15">
        <v>0</v>
      </c>
      <c r="K169" s="15">
        <v>4.0899999999999999E-2</v>
      </c>
      <c r="L169" s="16">
        <v>0.11</v>
      </c>
      <c r="M169" s="17"/>
      <c r="N169" s="16">
        <v>0.11</v>
      </c>
      <c r="O169" s="17"/>
      <c r="P169" s="16">
        <v>0.11</v>
      </c>
      <c r="Q169" s="17"/>
      <c r="R169" s="17" t="s">
        <v>25</v>
      </c>
      <c r="S169" s="18">
        <f t="shared" si="20"/>
        <v>37.18181818181818</v>
      </c>
      <c r="T169" s="61"/>
      <c r="U169" s="61"/>
      <c r="V169" s="20" t="s">
        <v>497</v>
      </c>
      <c r="W169" s="61"/>
      <c r="X169" s="26" t="s">
        <v>499</v>
      </c>
      <c r="Y169" s="4"/>
      <c r="Z169" s="4"/>
      <c r="AA169" s="4"/>
      <c r="AB169" s="4"/>
      <c r="AC169" s="4"/>
      <c r="AD169" s="4"/>
      <c r="AE169" s="4"/>
      <c r="AF169" s="4"/>
      <c r="AG169" s="4"/>
      <c r="AH169" s="4"/>
      <c r="AI169" s="4"/>
      <c r="AJ169" s="4"/>
      <c r="AK169" s="4"/>
      <c r="AL169" s="4"/>
      <c r="AM169" s="4"/>
      <c r="AN169" s="4"/>
      <c r="AO169" s="4"/>
      <c r="AP169" s="4"/>
      <c r="AQ169" s="4"/>
      <c r="AR169" s="4"/>
      <c r="AS169" s="4"/>
    </row>
    <row r="170" spans="1:45" ht="27.75" customHeight="1">
      <c r="A170" s="63"/>
      <c r="B170" s="63"/>
      <c r="C170" s="75">
        <v>81</v>
      </c>
      <c r="D170" s="76" t="s">
        <v>500</v>
      </c>
      <c r="E170" s="11">
        <v>1</v>
      </c>
      <c r="F170" s="12" t="s">
        <v>501</v>
      </c>
      <c r="G170" s="13">
        <v>0.5</v>
      </c>
      <c r="H170" s="6">
        <v>0</v>
      </c>
      <c r="I170" s="24">
        <v>0.5</v>
      </c>
      <c r="J170" s="15">
        <v>0</v>
      </c>
      <c r="K170" s="15">
        <v>0</v>
      </c>
      <c r="L170" s="16">
        <v>0.5</v>
      </c>
      <c r="M170" s="17"/>
      <c r="N170" s="16">
        <v>0.5</v>
      </c>
      <c r="O170" s="17"/>
      <c r="P170" s="16">
        <v>0.5</v>
      </c>
      <c r="Q170" s="17"/>
      <c r="R170" s="17" t="s">
        <v>25</v>
      </c>
      <c r="S170" s="18">
        <f t="shared" si="20"/>
        <v>0</v>
      </c>
      <c r="T170" s="60">
        <f>AVERAGE(S170:S171)</f>
        <v>3.5000000000000004</v>
      </c>
      <c r="U170" s="70" t="s">
        <v>48</v>
      </c>
      <c r="V170" s="20" t="s">
        <v>502</v>
      </c>
      <c r="W170" s="71" t="s">
        <v>503</v>
      </c>
      <c r="X170" s="4" t="s">
        <v>504</v>
      </c>
      <c r="Y170" s="4"/>
      <c r="Z170" s="4"/>
      <c r="AA170" s="4"/>
      <c r="AB170" s="4"/>
      <c r="AC170" s="4"/>
      <c r="AD170" s="4"/>
      <c r="AE170" s="4"/>
      <c r="AF170" s="4"/>
      <c r="AG170" s="4"/>
      <c r="AH170" s="4"/>
      <c r="AI170" s="4"/>
      <c r="AJ170" s="4"/>
      <c r="AK170" s="4"/>
      <c r="AL170" s="4"/>
      <c r="AM170" s="4"/>
      <c r="AN170" s="4"/>
      <c r="AO170" s="4"/>
      <c r="AP170" s="4"/>
      <c r="AQ170" s="4"/>
      <c r="AR170" s="4"/>
      <c r="AS170" s="4"/>
    </row>
    <row r="171" spans="1:45" ht="13.5" customHeight="1">
      <c r="A171" s="63"/>
      <c r="B171" s="63"/>
      <c r="C171" s="61"/>
      <c r="D171" s="61"/>
      <c r="E171" s="11">
        <v>2</v>
      </c>
      <c r="F171" s="12" t="s">
        <v>505</v>
      </c>
      <c r="G171" s="13">
        <v>1</v>
      </c>
      <c r="H171" s="6">
        <v>0</v>
      </c>
      <c r="I171" s="27">
        <v>100</v>
      </c>
      <c r="J171" s="30">
        <v>0</v>
      </c>
      <c r="K171" s="28">
        <v>7</v>
      </c>
      <c r="L171" s="16">
        <v>1</v>
      </c>
      <c r="M171" s="17"/>
      <c r="N171" s="16">
        <v>1</v>
      </c>
      <c r="O171" s="17"/>
      <c r="P171" s="16">
        <v>1</v>
      </c>
      <c r="Q171" s="17"/>
      <c r="R171" s="17" t="s">
        <v>25</v>
      </c>
      <c r="S171" s="18">
        <f t="shared" si="20"/>
        <v>7.0000000000000009</v>
      </c>
      <c r="T171" s="61"/>
      <c r="U171" s="61"/>
      <c r="V171" s="20" t="s">
        <v>502</v>
      </c>
      <c r="W171" s="61"/>
      <c r="X171" s="26" t="s">
        <v>506</v>
      </c>
      <c r="Y171" s="4"/>
      <c r="Z171" s="4"/>
      <c r="AA171" s="4"/>
      <c r="AB171" s="4"/>
      <c r="AC171" s="4"/>
      <c r="AD171" s="4"/>
      <c r="AE171" s="4"/>
      <c r="AF171" s="4"/>
      <c r="AG171" s="4"/>
      <c r="AH171" s="4"/>
      <c r="AI171" s="4"/>
      <c r="AJ171" s="4"/>
      <c r="AK171" s="4"/>
      <c r="AL171" s="4"/>
      <c r="AM171" s="4"/>
      <c r="AN171" s="4"/>
      <c r="AO171" s="4"/>
      <c r="AP171" s="4"/>
      <c r="AQ171" s="4"/>
      <c r="AR171" s="4"/>
      <c r="AS171" s="4"/>
    </row>
    <row r="172" spans="1:45" ht="36.75" customHeight="1">
      <c r="A172" s="63"/>
      <c r="B172" s="63"/>
      <c r="C172" s="65">
        <v>82</v>
      </c>
      <c r="D172" s="74" t="s">
        <v>507</v>
      </c>
      <c r="E172" s="11">
        <v>1</v>
      </c>
      <c r="F172" s="12" t="s">
        <v>508</v>
      </c>
      <c r="G172" s="6">
        <v>12</v>
      </c>
      <c r="H172" s="6">
        <v>14</v>
      </c>
      <c r="I172" s="27">
        <v>12</v>
      </c>
      <c r="J172" s="28">
        <v>0</v>
      </c>
      <c r="K172" s="28">
        <v>11</v>
      </c>
      <c r="L172" s="17">
        <v>12</v>
      </c>
      <c r="M172" s="17"/>
      <c r="N172" s="17">
        <v>12</v>
      </c>
      <c r="O172" s="17"/>
      <c r="P172" s="17">
        <v>12</v>
      </c>
      <c r="Q172" s="17"/>
      <c r="R172" s="17" t="s">
        <v>25</v>
      </c>
      <c r="S172" s="18">
        <f t="shared" si="20"/>
        <v>91.666666666666657</v>
      </c>
      <c r="T172" s="60">
        <f>AVERAGE(S172:S174)</f>
        <v>72.385620915032675</v>
      </c>
      <c r="U172" s="62" t="s">
        <v>32</v>
      </c>
      <c r="V172" s="20" t="s">
        <v>176</v>
      </c>
      <c r="W172" s="71" t="s">
        <v>509</v>
      </c>
      <c r="X172" s="26" t="s">
        <v>510</v>
      </c>
      <c r="Y172" s="4"/>
      <c r="Z172" s="4"/>
      <c r="AA172" s="4"/>
      <c r="AB172" s="4"/>
      <c r="AC172" s="4"/>
      <c r="AD172" s="4"/>
      <c r="AE172" s="4"/>
      <c r="AF172" s="4"/>
      <c r="AG172" s="4"/>
      <c r="AH172" s="4"/>
      <c r="AI172" s="4"/>
      <c r="AJ172" s="4"/>
      <c r="AK172" s="4"/>
      <c r="AL172" s="4"/>
      <c r="AM172" s="4"/>
      <c r="AN172" s="4"/>
      <c r="AO172" s="4"/>
      <c r="AP172" s="4"/>
      <c r="AQ172" s="4"/>
      <c r="AR172" s="4"/>
      <c r="AS172" s="4"/>
    </row>
    <row r="173" spans="1:45" ht="13.5" customHeight="1">
      <c r="A173" s="63"/>
      <c r="B173" s="63"/>
      <c r="C173" s="63"/>
      <c r="D173" s="63"/>
      <c r="E173" s="11">
        <v>2</v>
      </c>
      <c r="F173" s="12" t="s">
        <v>511</v>
      </c>
      <c r="G173" s="13">
        <v>0.08</v>
      </c>
      <c r="H173" s="13">
        <v>0.17</v>
      </c>
      <c r="I173" s="14">
        <v>0.255</v>
      </c>
      <c r="J173" s="15">
        <v>0</v>
      </c>
      <c r="K173" s="15">
        <v>0.32</v>
      </c>
      <c r="L173" s="16">
        <v>0.39</v>
      </c>
      <c r="M173" s="17"/>
      <c r="N173" s="16">
        <v>0.54500000000000004</v>
      </c>
      <c r="O173" s="17"/>
      <c r="P173" s="16">
        <v>0.7</v>
      </c>
      <c r="Q173" s="17"/>
      <c r="R173" s="17" t="s">
        <v>25</v>
      </c>
      <c r="S173" s="18">
        <f t="shared" si="20"/>
        <v>125.49019607843137</v>
      </c>
      <c r="T173" s="63"/>
      <c r="U173" s="63"/>
      <c r="V173" s="20" t="s">
        <v>176</v>
      </c>
      <c r="W173" s="63"/>
      <c r="X173" s="26" t="s">
        <v>512</v>
      </c>
      <c r="Y173" s="4"/>
      <c r="Z173" s="4"/>
      <c r="AA173" s="4"/>
      <c r="AB173" s="4"/>
      <c r="AC173" s="4"/>
      <c r="AD173" s="4"/>
      <c r="AE173" s="4"/>
      <c r="AF173" s="4"/>
      <c r="AG173" s="4"/>
      <c r="AH173" s="4"/>
      <c r="AI173" s="4"/>
      <c r="AJ173" s="4"/>
      <c r="AK173" s="4"/>
      <c r="AL173" s="4"/>
      <c r="AM173" s="4"/>
      <c r="AN173" s="4"/>
      <c r="AO173" s="4"/>
      <c r="AP173" s="4"/>
      <c r="AQ173" s="4"/>
      <c r="AR173" s="4"/>
      <c r="AS173" s="4"/>
    </row>
    <row r="174" spans="1:45" ht="28.5" customHeight="1">
      <c r="A174" s="61"/>
      <c r="B174" s="61"/>
      <c r="C174" s="61"/>
      <c r="D174" s="61"/>
      <c r="E174" s="11">
        <v>3</v>
      </c>
      <c r="F174" s="12" t="s">
        <v>513</v>
      </c>
      <c r="G174" s="6">
        <v>17711.560000000001</v>
      </c>
      <c r="H174" s="6">
        <v>0</v>
      </c>
      <c r="I174" s="34">
        <v>17711.560000000001</v>
      </c>
      <c r="J174" s="28">
        <v>0</v>
      </c>
      <c r="K174" s="28">
        <v>0</v>
      </c>
      <c r="L174" s="17">
        <v>17711.560000000001</v>
      </c>
      <c r="M174" s="17"/>
      <c r="N174" s="17">
        <v>17711.560000000001</v>
      </c>
      <c r="O174" s="17"/>
      <c r="P174" s="17">
        <v>17711.560000000001</v>
      </c>
      <c r="Q174" s="17"/>
      <c r="R174" s="17" t="s">
        <v>25</v>
      </c>
      <c r="S174" s="18">
        <f t="shared" si="20"/>
        <v>0</v>
      </c>
      <c r="T174" s="61"/>
      <c r="U174" s="61"/>
      <c r="V174" s="20" t="s">
        <v>176</v>
      </c>
      <c r="W174" s="61"/>
      <c r="X174" s="26" t="s">
        <v>514</v>
      </c>
      <c r="Y174" s="4"/>
      <c r="Z174" s="4"/>
      <c r="AA174" s="4"/>
      <c r="AB174" s="4"/>
      <c r="AC174" s="4"/>
      <c r="AD174" s="4"/>
      <c r="AE174" s="4"/>
      <c r="AF174" s="4"/>
      <c r="AG174" s="4"/>
      <c r="AH174" s="4"/>
      <c r="AI174" s="4"/>
      <c r="AJ174" s="4"/>
      <c r="AK174" s="4"/>
      <c r="AL174" s="4"/>
      <c r="AM174" s="4"/>
      <c r="AN174" s="4"/>
      <c r="AO174" s="4"/>
      <c r="AP174" s="4"/>
      <c r="AQ174" s="4"/>
      <c r="AR174" s="4"/>
      <c r="AS174" s="4"/>
    </row>
    <row r="175" spans="1:45" ht="30.75" customHeight="1">
      <c r="A175" s="72" t="s">
        <v>459</v>
      </c>
      <c r="B175" s="72" t="s">
        <v>515</v>
      </c>
      <c r="C175" s="65">
        <v>83</v>
      </c>
      <c r="D175" s="74" t="s">
        <v>516</v>
      </c>
      <c r="E175" s="11">
        <v>1</v>
      </c>
      <c r="F175" s="12" t="s">
        <v>517</v>
      </c>
      <c r="G175" s="6">
        <v>1</v>
      </c>
      <c r="H175" s="6">
        <v>2</v>
      </c>
      <c r="I175" s="27">
        <v>2</v>
      </c>
      <c r="J175" s="28">
        <v>0</v>
      </c>
      <c r="K175" s="28">
        <v>0</v>
      </c>
      <c r="L175" s="17">
        <v>2</v>
      </c>
      <c r="M175" s="17"/>
      <c r="N175" s="17">
        <v>3</v>
      </c>
      <c r="O175" s="17"/>
      <c r="P175" s="17">
        <v>3</v>
      </c>
      <c r="Q175" s="17"/>
      <c r="R175" s="17" t="s">
        <v>25</v>
      </c>
      <c r="S175" s="18">
        <f t="shared" si="20"/>
        <v>0</v>
      </c>
      <c r="T175" s="60">
        <f>AVERAGE(S175:S176)</f>
        <v>0</v>
      </c>
      <c r="U175" s="70" t="s">
        <v>48</v>
      </c>
      <c r="V175" s="20" t="s">
        <v>467</v>
      </c>
      <c r="W175" s="71" t="s">
        <v>518</v>
      </c>
      <c r="X175" s="26" t="s">
        <v>519</v>
      </c>
      <c r="Y175" s="4"/>
      <c r="Z175" s="4"/>
      <c r="AA175" s="4"/>
      <c r="AB175" s="4"/>
      <c r="AC175" s="4"/>
      <c r="AD175" s="4"/>
      <c r="AE175" s="4"/>
      <c r="AF175" s="4"/>
      <c r="AG175" s="4"/>
      <c r="AH175" s="4"/>
      <c r="AI175" s="4"/>
      <c r="AJ175" s="4"/>
      <c r="AK175" s="4"/>
      <c r="AL175" s="4"/>
      <c r="AM175" s="4"/>
      <c r="AN175" s="4"/>
      <c r="AO175" s="4"/>
      <c r="AP175" s="4"/>
      <c r="AQ175" s="4"/>
      <c r="AR175" s="4"/>
      <c r="AS175" s="4"/>
    </row>
    <row r="176" spans="1:45" ht="24.75" customHeight="1">
      <c r="A176" s="63"/>
      <c r="B176" s="63"/>
      <c r="C176" s="61"/>
      <c r="D176" s="61"/>
      <c r="E176" s="11">
        <v>2</v>
      </c>
      <c r="F176" s="12" t="s">
        <v>520</v>
      </c>
      <c r="G176" s="6">
        <v>1</v>
      </c>
      <c r="H176" s="6">
        <v>1</v>
      </c>
      <c r="I176" s="27">
        <v>1</v>
      </c>
      <c r="J176" s="28">
        <v>0</v>
      </c>
      <c r="K176" s="28">
        <v>0</v>
      </c>
      <c r="L176" s="17">
        <v>1</v>
      </c>
      <c r="M176" s="17"/>
      <c r="N176" s="17">
        <v>1</v>
      </c>
      <c r="O176" s="17"/>
      <c r="P176" s="17">
        <v>1</v>
      </c>
      <c r="Q176" s="17"/>
      <c r="R176" s="17" t="s">
        <v>25</v>
      </c>
      <c r="S176" s="18">
        <f t="shared" si="20"/>
        <v>0</v>
      </c>
      <c r="T176" s="61"/>
      <c r="U176" s="61"/>
      <c r="V176" s="20" t="s">
        <v>467</v>
      </c>
      <c r="W176" s="61"/>
      <c r="X176" s="26" t="s">
        <v>519</v>
      </c>
      <c r="Y176" s="4"/>
      <c r="Z176" s="4"/>
      <c r="AA176" s="4"/>
      <c r="AB176" s="4"/>
      <c r="AC176" s="4"/>
      <c r="AD176" s="4"/>
      <c r="AE176" s="4"/>
      <c r="AF176" s="4"/>
      <c r="AG176" s="4"/>
      <c r="AH176" s="4"/>
      <c r="AI176" s="4"/>
      <c r="AJ176" s="4"/>
      <c r="AK176" s="4"/>
      <c r="AL176" s="4"/>
      <c r="AM176" s="4"/>
      <c r="AN176" s="4"/>
      <c r="AO176" s="4"/>
      <c r="AP176" s="4"/>
      <c r="AQ176" s="4"/>
      <c r="AR176" s="4"/>
      <c r="AS176" s="4"/>
    </row>
    <row r="177" spans="1:45" ht="13.5" customHeight="1">
      <c r="A177" s="63"/>
      <c r="B177" s="63"/>
      <c r="C177" s="11">
        <v>84</v>
      </c>
      <c r="D177" s="12" t="s">
        <v>521</v>
      </c>
      <c r="E177" s="11">
        <v>1</v>
      </c>
      <c r="F177" s="12" t="s">
        <v>522</v>
      </c>
      <c r="G177" s="13">
        <v>7.0000000000000007E-2</v>
      </c>
      <c r="H177" s="6">
        <v>0</v>
      </c>
      <c r="I177" s="24">
        <v>0.15</v>
      </c>
      <c r="J177" s="15">
        <v>0</v>
      </c>
      <c r="K177" s="15">
        <v>0</v>
      </c>
      <c r="L177" s="16">
        <v>0.25</v>
      </c>
      <c r="M177" s="17"/>
      <c r="N177" s="16">
        <v>0.4</v>
      </c>
      <c r="O177" s="17"/>
      <c r="P177" s="16">
        <v>0.6</v>
      </c>
      <c r="Q177" s="17"/>
      <c r="R177" s="17" t="s">
        <v>25</v>
      </c>
      <c r="S177" s="18">
        <f t="shared" si="20"/>
        <v>0</v>
      </c>
      <c r="T177" s="18">
        <v>0</v>
      </c>
      <c r="U177" s="37" t="s">
        <v>48</v>
      </c>
      <c r="V177" s="20" t="s">
        <v>467</v>
      </c>
      <c r="W177" s="38" t="s">
        <v>523</v>
      </c>
      <c r="X177" s="38" t="s">
        <v>524</v>
      </c>
      <c r="Y177" s="4"/>
      <c r="Z177" s="4"/>
      <c r="AA177" s="4"/>
      <c r="AB177" s="4"/>
      <c r="AC177" s="4"/>
      <c r="AD177" s="4"/>
      <c r="AE177" s="4"/>
      <c r="AF177" s="4"/>
      <c r="AG177" s="4"/>
      <c r="AH177" s="4"/>
      <c r="AI177" s="4"/>
      <c r="AJ177" s="4"/>
      <c r="AK177" s="4"/>
      <c r="AL177" s="4"/>
      <c r="AM177" s="4"/>
      <c r="AN177" s="4"/>
      <c r="AO177" s="4"/>
      <c r="AP177" s="4"/>
      <c r="AQ177" s="4"/>
      <c r="AR177" s="4"/>
      <c r="AS177" s="4"/>
    </row>
    <row r="178" spans="1:45" ht="13.5" customHeight="1">
      <c r="A178" s="61"/>
      <c r="B178" s="61"/>
      <c r="C178" s="11">
        <v>85</v>
      </c>
      <c r="D178" s="12" t="s">
        <v>525</v>
      </c>
      <c r="E178" s="11">
        <v>1</v>
      </c>
      <c r="F178" s="12" t="s">
        <v>526</v>
      </c>
      <c r="G178" s="6" t="s">
        <v>52</v>
      </c>
      <c r="H178" s="6" t="s">
        <v>52</v>
      </c>
      <c r="I178" s="27">
        <v>1</v>
      </c>
      <c r="J178" s="28">
        <v>0</v>
      </c>
      <c r="K178" s="28">
        <v>0</v>
      </c>
      <c r="L178" s="17" t="s">
        <v>52</v>
      </c>
      <c r="M178" s="17"/>
      <c r="N178" s="17" t="s">
        <v>52</v>
      </c>
      <c r="O178" s="17"/>
      <c r="P178" s="17" t="s">
        <v>52</v>
      </c>
      <c r="Q178" s="17"/>
      <c r="R178" s="17" t="s">
        <v>25</v>
      </c>
      <c r="S178" s="18">
        <f t="shared" si="20"/>
        <v>0</v>
      </c>
      <c r="T178" s="18">
        <v>0</v>
      </c>
      <c r="U178" s="37" t="s">
        <v>48</v>
      </c>
      <c r="V178" s="20" t="s">
        <v>267</v>
      </c>
      <c r="W178" s="38" t="s">
        <v>527</v>
      </c>
      <c r="X178" s="26" t="s">
        <v>528</v>
      </c>
      <c r="Y178" s="4"/>
      <c r="Z178" s="4"/>
      <c r="AA178" s="4"/>
      <c r="AB178" s="4"/>
      <c r="AC178" s="4"/>
      <c r="AD178" s="4"/>
      <c r="AE178" s="4"/>
      <c r="AF178" s="4"/>
      <c r="AG178" s="4"/>
      <c r="AH178" s="4"/>
      <c r="AI178" s="4"/>
      <c r="AJ178" s="4"/>
      <c r="AK178" s="4"/>
      <c r="AL178" s="4"/>
      <c r="AM178" s="4"/>
      <c r="AN178" s="4"/>
      <c r="AO178" s="4"/>
      <c r="AP178" s="4"/>
      <c r="AQ178" s="4"/>
      <c r="AR178" s="4"/>
      <c r="AS178" s="4"/>
    </row>
    <row r="179" spans="1:45" ht="13.5" customHeight="1">
      <c r="B179" s="10"/>
      <c r="C179" s="10"/>
      <c r="D179" s="45"/>
      <c r="E179" s="10"/>
      <c r="F179" s="45"/>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ht="13.5" customHeight="1">
      <c r="B180" s="46" t="s">
        <v>529</v>
      </c>
      <c r="C180" s="10"/>
      <c r="D180" s="45"/>
      <c r="E180" s="10"/>
      <c r="F180" s="45"/>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ht="13.5" customHeight="1">
      <c r="B181" s="47" t="s">
        <v>530</v>
      </c>
      <c r="C181" s="48"/>
      <c r="D181" s="48"/>
      <c r="E181" s="10"/>
      <c r="F181" s="45"/>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ht="13.5" customHeight="1">
      <c r="B182" s="49" t="s">
        <v>531</v>
      </c>
      <c r="C182" s="49" t="s">
        <v>532</v>
      </c>
      <c r="D182" s="49"/>
      <c r="E182" s="10"/>
      <c r="F182" s="45"/>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ht="13.5" customHeight="1">
      <c r="B183" s="49" t="s">
        <v>533</v>
      </c>
      <c r="C183" s="49" t="s">
        <v>534</v>
      </c>
      <c r="D183" s="49"/>
      <c r="E183" s="10"/>
      <c r="F183" s="45"/>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ht="13.5" customHeight="1">
      <c r="B184" s="49"/>
      <c r="C184" s="49"/>
      <c r="D184" s="49"/>
      <c r="E184" s="10"/>
      <c r="F184" s="45"/>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ht="13.5" customHeight="1">
      <c r="B185" s="50" t="s">
        <v>535</v>
      </c>
      <c r="C185" s="49"/>
      <c r="D185" s="49"/>
      <c r="E185" s="10"/>
      <c r="F185" s="45"/>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ht="13.5" customHeight="1">
      <c r="B186" s="51" t="s">
        <v>536</v>
      </c>
      <c r="C186" s="52"/>
      <c r="D186" s="49" t="s">
        <v>537</v>
      </c>
      <c r="E186" s="48"/>
      <c r="F186" s="45"/>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ht="13.5" customHeight="1">
      <c r="B187" s="53" t="s">
        <v>538</v>
      </c>
      <c r="C187" s="54"/>
      <c r="D187" s="49" t="s">
        <v>539</v>
      </c>
      <c r="E187" s="48"/>
      <c r="F187" s="45"/>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ht="13.5" customHeight="1">
      <c r="B188" s="55" t="s">
        <v>540</v>
      </c>
      <c r="C188" s="56"/>
      <c r="D188" s="49" t="s">
        <v>541</v>
      </c>
      <c r="E188" s="48"/>
      <c r="F188" s="45"/>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ht="13.5" customHeight="1">
      <c r="B189" s="57" t="s">
        <v>542</v>
      </c>
      <c r="C189" s="58"/>
      <c r="D189" s="49" t="s">
        <v>543</v>
      </c>
      <c r="E189" s="48"/>
      <c r="F189" s="45"/>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ht="13.5" customHeight="1">
      <c r="B190" s="57" t="s">
        <v>544</v>
      </c>
      <c r="C190" s="58"/>
      <c r="D190" s="49" t="s">
        <v>545</v>
      </c>
      <c r="E190" s="48"/>
      <c r="F190" s="45"/>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ht="13.5" customHeight="1">
      <c r="B191" s="10"/>
      <c r="C191" s="10"/>
      <c r="D191" s="45"/>
      <c r="E191" s="10"/>
      <c r="F191" s="45"/>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13.5" customHeight="1">
      <c r="B192" s="10"/>
      <c r="C192" s="10"/>
      <c r="D192" s="45"/>
      <c r="E192" s="10"/>
      <c r="F192" s="45"/>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2:45" ht="13.5" customHeight="1">
      <c r="B193" s="10"/>
      <c r="C193" s="10"/>
      <c r="D193" s="45"/>
      <c r="E193" s="10"/>
      <c r="F193" s="45"/>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2:45" ht="13.5" customHeight="1">
      <c r="B194" s="10"/>
      <c r="C194" s="10"/>
      <c r="D194" s="45"/>
      <c r="E194" s="10"/>
      <c r="F194" s="45"/>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2:45" ht="13.5" customHeight="1">
      <c r="B195" s="10"/>
      <c r="C195" s="10"/>
      <c r="D195" s="45"/>
      <c r="E195" s="10"/>
      <c r="F195" s="45"/>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2:45" ht="13.5" customHeight="1">
      <c r="B196" s="10"/>
      <c r="C196" s="10"/>
      <c r="D196" s="45"/>
      <c r="E196" s="10"/>
      <c r="F196" s="45"/>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2:45" ht="13.5" customHeight="1">
      <c r="B197" s="10"/>
      <c r="C197" s="10"/>
      <c r="D197" s="45"/>
      <c r="E197" s="10"/>
      <c r="F197" s="45"/>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2:45" ht="13.5" customHeight="1">
      <c r="B198" s="10"/>
      <c r="C198" s="10"/>
      <c r="D198" s="45"/>
      <c r="E198" s="10"/>
      <c r="F198" s="45"/>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2:45" ht="13.5" customHeight="1">
      <c r="B199" s="10"/>
      <c r="C199" s="10"/>
      <c r="D199" s="45"/>
      <c r="E199" s="10"/>
      <c r="F199" s="45"/>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2:45" ht="13.5" customHeight="1">
      <c r="B200" s="10"/>
      <c r="C200" s="10"/>
      <c r="D200" s="45"/>
      <c r="E200" s="10"/>
      <c r="F200" s="45"/>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2:45" ht="13.5" customHeight="1">
      <c r="B201" s="10"/>
      <c r="C201" s="10"/>
      <c r="D201" s="45"/>
      <c r="E201" s="10"/>
      <c r="F201" s="45"/>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2:45" ht="13.5" customHeight="1">
      <c r="B202" s="10"/>
      <c r="C202" s="10"/>
      <c r="D202" s="45"/>
      <c r="E202" s="10"/>
      <c r="F202" s="45"/>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2:45" ht="13.5" customHeight="1">
      <c r="B203" s="10"/>
      <c r="C203" s="10"/>
      <c r="D203" s="45"/>
      <c r="E203" s="10"/>
      <c r="F203" s="45"/>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2:45" ht="13.5" customHeight="1">
      <c r="B204" s="10"/>
      <c r="C204" s="10"/>
      <c r="D204" s="45"/>
      <c r="E204" s="10"/>
      <c r="F204" s="45"/>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2:45" ht="13.5" customHeight="1">
      <c r="B205" s="10"/>
      <c r="C205" s="10"/>
      <c r="D205" s="45"/>
      <c r="E205" s="10"/>
      <c r="F205" s="45"/>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2:45" ht="13.5" customHeight="1">
      <c r="B206" s="10"/>
      <c r="C206" s="10"/>
      <c r="D206" s="45"/>
      <c r="E206" s="10"/>
      <c r="F206" s="45"/>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2:45" ht="13.5" customHeight="1">
      <c r="B207" s="10"/>
      <c r="C207" s="10"/>
      <c r="D207" s="45"/>
      <c r="E207" s="10"/>
      <c r="F207" s="45"/>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2:45" ht="13.5" customHeight="1">
      <c r="B208" s="10"/>
      <c r="C208" s="10"/>
      <c r="D208" s="45"/>
      <c r="E208" s="10"/>
      <c r="F208" s="45"/>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2:45" ht="13.5" customHeight="1">
      <c r="B209" s="10"/>
      <c r="C209" s="10"/>
      <c r="D209" s="45"/>
      <c r="E209" s="10"/>
      <c r="F209" s="45"/>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2:45" ht="13.5" customHeight="1">
      <c r="B210" s="10"/>
      <c r="C210" s="10"/>
      <c r="D210" s="45"/>
      <c r="E210" s="10"/>
      <c r="F210" s="45"/>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2:45" ht="13.5" customHeight="1">
      <c r="B211" s="10"/>
      <c r="C211" s="10"/>
      <c r="D211" s="45"/>
      <c r="E211" s="10"/>
      <c r="F211" s="45"/>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2:45" ht="13.5" customHeight="1">
      <c r="B212" s="10"/>
      <c r="C212" s="10"/>
      <c r="D212" s="45"/>
      <c r="E212" s="10"/>
      <c r="F212" s="45"/>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2:45" ht="13.5" customHeight="1">
      <c r="B213" s="10"/>
      <c r="C213" s="10"/>
      <c r="D213" s="45"/>
      <c r="E213" s="10"/>
      <c r="F213" s="45"/>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2:45" ht="13.5" customHeight="1">
      <c r="B214" s="10"/>
      <c r="C214" s="10"/>
      <c r="D214" s="45"/>
      <c r="E214" s="10"/>
      <c r="F214" s="45"/>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2:45" ht="13.5" customHeight="1">
      <c r="B215" s="10"/>
      <c r="C215" s="10"/>
      <c r="D215" s="45"/>
      <c r="E215" s="10"/>
      <c r="F215" s="45"/>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2:45" ht="13.5" customHeight="1">
      <c r="B216" s="10"/>
      <c r="C216" s="10"/>
      <c r="D216" s="45"/>
      <c r="E216" s="10"/>
      <c r="F216" s="45"/>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2:45" ht="13.5" customHeight="1">
      <c r="B217" s="10"/>
      <c r="C217" s="10"/>
      <c r="D217" s="45"/>
      <c r="E217" s="10"/>
      <c r="F217" s="45"/>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2:45" ht="13.5" customHeight="1">
      <c r="B218" s="10"/>
      <c r="C218" s="10"/>
      <c r="D218" s="45"/>
      <c r="E218" s="10"/>
      <c r="F218" s="45"/>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2:45" ht="13.5" customHeight="1">
      <c r="B219" s="10"/>
      <c r="C219" s="10"/>
      <c r="D219" s="45"/>
      <c r="E219" s="10"/>
      <c r="F219" s="45"/>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2:45" ht="13.5" customHeight="1">
      <c r="B220" s="10"/>
      <c r="C220" s="10"/>
      <c r="D220" s="45"/>
      <c r="E220" s="10"/>
      <c r="F220" s="45"/>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2:45" ht="13.5" customHeight="1">
      <c r="B221" s="10"/>
      <c r="C221" s="10"/>
      <c r="D221" s="45"/>
      <c r="E221" s="10"/>
      <c r="F221" s="45"/>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2:45" ht="13.5" customHeight="1">
      <c r="B222" s="10"/>
      <c r="C222" s="10"/>
      <c r="D222" s="45"/>
      <c r="E222" s="10"/>
      <c r="F222" s="45"/>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2:45" ht="13.5" customHeight="1">
      <c r="B223" s="10"/>
      <c r="C223" s="10"/>
      <c r="D223" s="45"/>
      <c r="E223" s="10"/>
      <c r="F223" s="45"/>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2:45" ht="13.5" customHeight="1">
      <c r="B224" s="10"/>
      <c r="C224" s="10"/>
      <c r="D224" s="45"/>
      <c r="E224" s="10"/>
      <c r="F224" s="45"/>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2:45" ht="13.5" customHeight="1">
      <c r="B225" s="10"/>
      <c r="C225" s="10"/>
      <c r="D225" s="45"/>
      <c r="E225" s="10"/>
      <c r="F225" s="45"/>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2:45" ht="13.5" customHeight="1">
      <c r="B226" s="10"/>
      <c r="C226" s="10"/>
      <c r="D226" s="45"/>
      <c r="E226" s="10"/>
      <c r="F226" s="45"/>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2:45" ht="13.5" customHeight="1">
      <c r="B227" s="10"/>
      <c r="C227" s="10"/>
      <c r="D227" s="45"/>
      <c r="E227" s="10"/>
      <c r="F227" s="45"/>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2:45" ht="13.5" customHeight="1">
      <c r="B228" s="10"/>
      <c r="C228" s="10"/>
      <c r="D228" s="45"/>
      <c r="E228" s="10"/>
      <c r="F228" s="45"/>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2:45" ht="13.5" customHeight="1">
      <c r="B229" s="10"/>
      <c r="C229" s="10"/>
      <c r="D229" s="45"/>
      <c r="E229" s="10"/>
      <c r="F229" s="45"/>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2:45" ht="13.5" customHeight="1">
      <c r="B230" s="10"/>
      <c r="C230" s="10"/>
      <c r="D230" s="45"/>
      <c r="E230" s="10"/>
      <c r="F230" s="45"/>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2:45" ht="13.5" customHeight="1">
      <c r="B231" s="10"/>
      <c r="C231" s="10"/>
      <c r="D231" s="45"/>
      <c r="E231" s="10"/>
      <c r="F231" s="45"/>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2:45" ht="13.5" customHeight="1">
      <c r="B232" s="10"/>
      <c r="C232" s="10"/>
      <c r="D232" s="45"/>
      <c r="E232" s="10"/>
      <c r="F232" s="45"/>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2:45" ht="13.5" customHeight="1">
      <c r="B233" s="10"/>
      <c r="C233" s="10"/>
      <c r="D233" s="45"/>
      <c r="E233" s="10"/>
      <c r="F233" s="45"/>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2:45" ht="13.5" customHeight="1">
      <c r="B234" s="10"/>
      <c r="C234" s="10"/>
      <c r="D234" s="45"/>
      <c r="E234" s="10"/>
      <c r="F234" s="45"/>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2:45" ht="13.5" customHeight="1">
      <c r="B235" s="10"/>
      <c r="C235" s="10"/>
      <c r="D235" s="45"/>
      <c r="E235" s="10"/>
      <c r="F235" s="45"/>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2:45" ht="13.5" customHeight="1">
      <c r="B236" s="10"/>
      <c r="C236" s="10"/>
      <c r="D236" s="45"/>
      <c r="E236" s="10"/>
      <c r="F236" s="45"/>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2:45" ht="13.5" customHeight="1">
      <c r="B237" s="10"/>
      <c r="C237" s="10"/>
      <c r="D237" s="45"/>
      <c r="E237" s="10"/>
      <c r="F237" s="45"/>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2:45" ht="13.5" customHeight="1">
      <c r="B238" s="10"/>
      <c r="C238" s="10"/>
      <c r="D238" s="45"/>
      <c r="E238" s="10"/>
      <c r="F238" s="45"/>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2:45" ht="13.5" customHeight="1">
      <c r="B239" s="10"/>
      <c r="C239" s="10"/>
      <c r="D239" s="45"/>
      <c r="E239" s="10"/>
      <c r="F239" s="45"/>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2:45" ht="13.5" customHeight="1">
      <c r="B240" s="10"/>
      <c r="C240" s="10"/>
      <c r="D240" s="45"/>
      <c r="E240" s="10"/>
      <c r="F240" s="45"/>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2:45" ht="13.5" customHeight="1">
      <c r="B241" s="10"/>
      <c r="C241" s="10"/>
      <c r="D241" s="45"/>
      <c r="E241" s="10"/>
      <c r="F241" s="45"/>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2:45" ht="13.5" customHeight="1">
      <c r="B242" s="10"/>
      <c r="C242" s="10"/>
      <c r="D242" s="45"/>
      <c r="E242" s="10"/>
      <c r="F242" s="45"/>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2:45" ht="13.5" customHeight="1">
      <c r="B243" s="10"/>
      <c r="C243" s="10"/>
      <c r="D243" s="45"/>
      <c r="E243" s="10"/>
      <c r="F243" s="45"/>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2:45" ht="13.5" customHeight="1">
      <c r="B244" s="10"/>
      <c r="C244" s="10"/>
      <c r="D244" s="45"/>
      <c r="E244" s="10"/>
      <c r="F244" s="45"/>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2:45" ht="13.5" customHeight="1">
      <c r="B245" s="10"/>
      <c r="C245" s="10"/>
      <c r="D245" s="45"/>
      <c r="E245" s="10"/>
      <c r="F245" s="45"/>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2:45" ht="13.5" customHeight="1">
      <c r="B246" s="10"/>
      <c r="C246" s="10"/>
      <c r="D246" s="45"/>
      <c r="E246" s="10"/>
      <c r="F246" s="45"/>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2:45" ht="13.5" customHeight="1">
      <c r="B247" s="10"/>
      <c r="C247" s="10"/>
      <c r="D247" s="45"/>
      <c r="E247" s="10"/>
      <c r="F247" s="45"/>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2:45" ht="13.5" customHeight="1">
      <c r="B248" s="10"/>
      <c r="C248" s="10"/>
      <c r="D248" s="45"/>
      <c r="E248" s="10"/>
      <c r="F248" s="45"/>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2:45" ht="13.5" customHeight="1">
      <c r="B249" s="10"/>
      <c r="C249" s="10"/>
      <c r="D249" s="45"/>
      <c r="E249" s="10"/>
      <c r="F249" s="45"/>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2:45" ht="13.5" customHeight="1">
      <c r="B250" s="10"/>
      <c r="C250" s="10"/>
      <c r="D250" s="45"/>
      <c r="E250" s="10"/>
      <c r="F250" s="45"/>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2:45" ht="13.5" customHeight="1">
      <c r="B251" s="10"/>
      <c r="C251" s="10"/>
      <c r="D251" s="45"/>
      <c r="E251" s="10"/>
      <c r="F251" s="45"/>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2:45" ht="13.5" customHeight="1">
      <c r="B252" s="10"/>
      <c r="C252" s="10"/>
      <c r="D252" s="45"/>
      <c r="E252" s="10"/>
      <c r="F252" s="45"/>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2:45" ht="13.5" customHeight="1">
      <c r="B253" s="10"/>
      <c r="C253" s="10"/>
      <c r="D253" s="45"/>
      <c r="E253" s="10"/>
      <c r="F253" s="45"/>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2:45" ht="13.5" customHeight="1">
      <c r="B254" s="10"/>
      <c r="C254" s="10"/>
      <c r="D254" s="45"/>
      <c r="E254" s="10"/>
      <c r="F254" s="45"/>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2:45" ht="13.5" customHeight="1">
      <c r="B255" s="10"/>
      <c r="C255" s="10"/>
      <c r="D255" s="45"/>
      <c r="E255" s="10"/>
      <c r="F255" s="45"/>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2:45" ht="13.5" customHeight="1">
      <c r="B256" s="10"/>
      <c r="C256" s="10"/>
      <c r="D256" s="45"/>
      <c r="E256" s="10"/>
      <c r="F256" s="45"/>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2:45" ht="13.5" customHeight="1">
      <c r="B257" s="10"/>
      <c r="C257" s="10"/>
      <c r="D257" s="45"/>
      <c r="E257" s="10"/>
      <c r="F257" s="45"/>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2:45" ht="13.5" customHeight="1">
      <c r="B258" s="10"/>
      <c r="C258" s="10"/>
      <c r="D258" s="45"/>
      <c r="E258" s="10"/>
      <c r="F258" s="45"/>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2:45" ht="13.5" customHeight="1">
      <c r="B259" s="10"/>
      <c r="C259" s="10"/>
      <c r="D259" s="45"/>
      <c r="E259" s="10"/>
      <c r="F259" s="45"/>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2:45" ht="13.5" customHeight="1">
      <c r="B260" s="10"/>
      <c r="C260" s="10"/>
      <c r="D260" s="45"/>
      <c r="E260" s="10"/>
      <c r="F260" s="45"/>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2:45" ht="13.5" customHeight="1">
      <c r="B261" s="10"/>
      <c r="C261" s="10"/>
      <c r="D261" s="45"/>
      <c r="E261" s="10"/>
      <c r="F261" s="45"/>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2:45" ht="13.5" customHeight="1">
      <c r="B262" s="10"/>
      <c r="C262" s="10"/>
      <c r="D262" s="45"/>
      <c r="E262" s="10"/>
      <c r="F262" s="45"/>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2:45" ht="13.5" customHeight="1">
      <c r="B263" s="10"/>
      <c r="C263" s="10"/>
      <c r="D263" s="45"/>
      <c r="E263" s="10"/>
      <c r="F263" s="45"/>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2:45" ht="13.5" customHeight="1">
      <c r="B264" s="10"/>
      <c r="C264" s="10"/>
      <c r="D264" s="45"/>
      <c r="E264" s="10"/>
      <c r="F264" s="45"/>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2:45" ht="13.5" customHeight="1">
      <c r="B265" s="10"/>
      <c r="C265" s="10"/>
      <c r="D265" s="45"/>
      <c r="E265" s="10"/>
      <c r="F265" s="45"/>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2:45" ht="13.5" customHeight="1">
      <c r="B266" s="10"/>
      <c r="C266" s="10"/>
      <c r="D266" s="45"/>
      <c r="E266" s="10"/>
      <c r="F266" s="45"/>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2:45" ht="13.5" customHeight="1">
      <c r="B267" s="10"/>
      <c r="C267" s="10"/>
      <c r="D267" s="45"/>
      <c r="E267" s="10"/>
      <c r="F267" s="45"/>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2:45" ht="13.5" customHeight="1">
      <c r="B268" s="10"/>
      <c r="C268" s="10"/>
      <c r="D268" s="45"/>
      <c r="E268" s="10"/>
      <c r="F268" s="45"/>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2:45" ht="13.5" customHeight="1">
      <c r="B269" s="10"/>
      <c r="C269" s="10"/>
      <c r="D269" s="45"/>
      <c r="E269" s="10"/>
      <c r="F269" s="45"/>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2:45" ht="13.5" customHeight="1">
      <c r="B270" s="10"/>
      <c r="C270" s="10"/>
      <c r="D270" s="45"/>
      <c r="E270" s="10"/>
      <c r="F270" s="45"/>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2:45" ht="13.5" customHeight="1">
      <c r="B271" s="10"/>
      <c r="C271" s="10"/>
      <c r="D271" s="45"/>
      <c r="E271" s="10"/>
      <c r="F271" s="45"/>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2:45" ht="13.5" customHeight="1">
      <c r="B272" s="10"/>
      <c r="C272" s="10"/>
      <c r="D272" s="45"/>
      <c r="E272" s="10"/>
      <c r="F272" s="45"/>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2:45" ht="13.5" customHeight="1">
      <c r="B273" s="10"/>
      <c r="C273" s="10"/>
      <c r="D273" s="45"/>
      <c r="E273" s="10"/>
      <c r="F273" s="45"/>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2:45" ht="13.5" customHeight="1">
      <c r="B274" s="10"/>
      <c r="C274" s="10"/>
      <c r="D274" s="45"/>
      <c r="E274" s="10"/>
      <c r="F274" s="45"/>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2:45" ht="13.5" customHeight="1">
      <c r="B275" s="10"/>
      <c r="C275" s="10"/>
      <c r="D275" s="45"/>
      <c r="E275" s="10"/>
      <c r="F275" s="45"/>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2:45" ht="13.5" customHeight="1">
      <c r="B276" s="10"/>
      <c r="C276" s="10"/>
      <c r="D276" s="45"/>
      <c r="E276" s="10"/>
      <c r="F276" s="45"/>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2:45" ht="13.5" customHeight="1">
      <c r="B277" s="10"/>
      <c r="C277" s="10"/>
      <c r="D277" s="45"/>
      <c r="E277" s="10"/>
      <c r="F277" s="45"/>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2:45" ht="13.5" customHeight="1">
      <c r="B278" s="10"/>
      <c r="C278" s="10"/>
      <c r="D278" s="45"/>
      <c r="E278" s="10"/>
      <c r="F278" s="45"/>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2:45" ht="13.5" customHeight="1">
      <c r="B279" s="10"/>
      <c r="C279" s="10"/>
      <c r="D279" s="45"/>
      <c r="E279" s="10"/>
      <c r="F279" s="45"/>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2:45" ht="13.5" customHeight="1">
      <c r="B280" s="10"/>
      <c r="C280" s="10"/>
      <c r="D280" s="45"/>
      <c r="E280" s="10"/>
      <c r="F280" s="45"/>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2:45" ht="13.5" customHeight="1">
      <c r="B281" s="10"/>
      <c r="C281" s="10"/>
      <c r="D281" s="45"/>
      <c r="E281" s="10"/>
      <c r="F281" s="45"/>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2:45" ht="13.5" customHeight="1">
      <c r="B282" s="10"/>
      <c r="C282" s="10"/>
      <c r="D282" s="45"/>
      <c r="E282" s="10"/>
      <c r="F282" s="45"/>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2:45" ht="13.5" customHeight="1">
      <c r="B283" s="10"/>
      <c r="C283" s="10"/>
      <c r="D283" s="45"/>
      <c r="E283" s="10"/>
      <c r="F283" s="45"/>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2:45" ht="13.5" customHeight="1">
      <c r="B284" s="10"/>
      <c r="C284" s="10"/>
      <c r="D284" s="45"/>
      <c r="E284" s="10"/>
      <c r="F284" s="45"/>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2:45" ht="13.5" customHeight="1">
      <c r="B285" s="10"/>
      <c r="C285" s="10"/>
      <c r="D285" s="45"/>
      <c r="E285" s="10"/>
      <c r="F285" s="45"/>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2:45" ht="13.5" customHeight="1">
      <c r="B286" s="10"/>
      <c r="C286" s="10"/>
      <c r="D286" s="45"/>
      <c r="E286" s="10"/>
      <c r="F286" s="45"/>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2:45" ht="13.5" customHeight="1">
      <c r="B287" s="10"/>
      <c r="C287" s="10"/>
      <c r="D287" s="45"/>
      <c r="E287" s="10"/>
      <c r="F287" s="45"/>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2:45" ht="13.5" customHeight="1">
      <c r="B288" s="10"/>
      <c r="C288" s="10"/>
      <c r="D288" s="45"/>
      <c r="E288" s="10"/>
      <c r="F288" s="45"/>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2:45" ht="13.5" customHeight="1">
      <c r="B289" s="10"/>
      <c r="C289" s="10"/>
      <c r="D289" s="45"/>
      <c r="E289" s="10"/>
      <c r="F289" s="45"/>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2:45" ht="13.5" customHeight="1">
      <c r="B290" s="10"/>
      <c r="C290" s="10"/>
      <c r="D290" s="45"/>
      <c r="E290" s="10"/>
      <c r="F290" s="45"/>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2:45" ht="13.5" customHeight="1">
      <c r="B291" s="10"/>
      <c r="C291" s="10"/>
      <c r="D291" s="45"/>
      <c r="E291" s="10"/>
      <c r="F291" s="45"/>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2:45" ht="13.5" customHeight="1">
      <c r="B292" s="10"/>
      <c r="C292" s="10"/>
      <c r="D292" s="45"/>
      <c r="E292" s="10"/>
      <c r="F292" s="45"/>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2:45" ht="13.5" customHeight="1">
      <c r="B293" s="10"/>
      <c r="C293" s="10"/>
      <c r="D293" s="45"/>
      <c r="E293" s="10"/>
      <c r="F293" s="45"/>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2:45" ht="13.5" customHeight="1">
      <c r="B294" s="10"/>
      <c r="C294" s="10"/>
      <c r="D294" s="45"/>
      <c r="E294" s="10"/>
      <c r="F294" s="45"/>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2:45" ht="13.5" customHeight="1">
      <c r="B295" s="10"/>
      <c r="C295" s="10"/>
      <c r="D295" s="45"/>
      <c r="E295" s="10"/>
      <c r="F295" s="45"/>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2:45" ht="13.5" customHeight="1">
      <c r="B296" s="10"/>
      <c r="C296" s="10"/>
      <c r="D296" s="45"/>
      <c r="E296" s="10"/>
      <c r="F296" s="45"/>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2:45" ht="13.5" customHeight="1">
      <c r="B297" s="10"/>
      <c r="C297" s="10"/>
      <c r="D297" s="45"/>
      <c r="E297" s="10"/>
      <c r="F297" s="45"/>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2:45" ht="13.5" customHeight="1">
      <c r="B298" s="10"/>
      <c r="C298" s="10"/>
      <c r="D298" s="45"/>
      <c r="E298" s="10"/>
      <c r="F298" s="45"/>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2:45" ht="13.5" customHeight="1">
      <c r="B299" s="10"/>
      <c r="C299" s="10"/>
      <c r="D299" s="45"/>
      <c r="E299" s="10"/>
      <c r="F299" s="45"/>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2:45" ht="13.5" customHeight="1">
      <c r="B300" s="10"/>
      <c r="C300" s="10"/>
      <c r="D300" s="45"/>
      <c r="E300" s="10"/>
      <c r="F300" s="45"/>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2:45" ht="13.5" customHeight="1">
      <c r="B301" s="10"/>
      <c r="C301" s="10"/>
      <c r="D301" s="45"/>
      <c r="E301" s="10"/>
      <c r="F301" s="45"/>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2:45" ht="13.5" customHeight="1">
      <c r="B302" s="10"/>
      <c r="C302" s="10"/>
      <c r="D302" s="45"/>
      <c r="E302" s="10"/>
      <c r="F302" s="45"/>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2:45" ht="13.5" customHeight="1">
      <c r="B303" s="10"/>
      <c r="C303" s="10"/>
      <c r="D303" s="45"/>
      <c r="E303" s="10"/>
      <c r="F303" s="45"/>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2:45" ht="13.5" customHeight="1">
      <c r="B304" s="10"/>
      <c r="C304" s="10"/>
      <c r="D304" s="45"/>
      <c r="E304" s="10"/>
      <c r="F304" s="45"/>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2:45" ht="13.5" customHeight="1">
      <c r="B305" s="10"/>
      <c r="C305" s="10"/>
      <c r="D305" s="45"/>
      <c r="E305" s="10"/>
      <c r="F305" s="45"/>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2:45" ht="13.5" customHeight="1">
      <c r="B306" s="10"/>
      <c r="C306" s="10"/>
      <c r="D306" s="45"/>
      <c r="E306" s="10"/>
      <c r="F306" s="45"/>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2:45" ht="13.5" customHeight="1">
      <c r="B307" s="10"/>
      <c r="C307" s="10"/>
      <c r="D307" s="45"/>
      <c r="E307" s="10"/>
      <c r="F307" s="45"/>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2:45" ht="13.5" customHeight="1">
      <c r="B308" s="10"/>
      <c r="C308" s="10"/>
      <c r="D308" s="45"/>
      <c r="E308" s="10"/>
      <c r="F308" s="45"/>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2:45" ht="13.5" customHeight="1">
      <c r="B309" s="10"/>
      <c r="C309" s="10"/>
      <c r="D309" s="45"/>
      <c r="E309" s="10"/>
      <c r="F309" s="45"/>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2:45" ht="13.5" customHeight="1">
      <c r="B310" s="10"/>
      <c r="C310" s="10"/>
      <c r="D310" s="45"/>
      <c r="E310" s="10"/>
      <c r="F310" s="45"/>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2:45" ht="13.5" customHeight="1">
      <c r="B311" s="10"/>
      <c r="C311" s="10"/>
      <c r="D311" s="45"/>
      <c r="E311" s="10"/>
      <c r="F311" s="45"/>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2:45" ht="13.5" customHeight="1">
      <c r="B312" s="10"/>
      <c r="C312" s="10"/>
      <c r="D312" s="45"/>
      <c r="E312" s="10"/>
      <c r="F312" s="45"/>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2:45" ht="13.5" customHeight="1">
      <c r="B313" s="10"/>
      <c r="C313" s="10"/>
      <c r="D313" s="45"/>
      <c r="E313" s="10"/>
      <c r="F313" s="45"/>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2:45" ht="13.5" customHeight="1">
      <c r="B314" s="10"/>
      <c r="C314" s="10"/>
      <c r="D314" s="45"/>
      <c r="E314" s="10"/>
      <c r="F314" s="45"/>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2:45" ht="13.5" customHeight="1">
      <c r="B315" s="10"/>
      <c r="C315" s="10"/>
      <c r="D315" s="45"/>
      <c r="E315" s="10"/>
      <c r="F315" s="45"/>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2:45" ht="13.5" customHeight="1">
      <c r="B316" s="10"/>
      <c r="C316" s="10"/>
      <c r="D316" s="45"/>
      <c r="E316" s="10"/>
      <c r="F316" s="45"/>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2:45" ht="13.5" customHeight="1">
      <c r="B317" s="10"/>
      <c r="C317" s="10"/>
      <c r="D317" s="45"/>
      <c r="E317" s="10"/>
      <c r="F317" s="45"/>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2:45" ht="13.5" customHeight="1">
      <c r="B318" s="10"/>
      <c r="C318" s="10"/>
      <c r="D318" s="45"/>
      <c r="E318" s="10"/>
      <c r="F318" s="45"/>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2:45" ht="13.5" customHeight="1">
      <c r="B319" s="10"/>
      <c r="C319" s="10"/>
      <c r="D319" s="45"/>
      <c r="E319" s="10"/>
      <c r="F319" s="45"/>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2:45" ht="13.5" customHeight="1">
      <c r="B320" s="10"/>
      <c r="C320" s="10"/>
      <c r="D320" s="45"/>
      <c r="E320" s="10"/>
      <c r="F320" s="45"/>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2:45" ht="13.5" customHeight="1">
      <c r="B321" s="10"/>
      <c r="C321" s="10"/>
      <c r="D321" s="45"/>
      <c r="E321" s="10"/>
      <c r="F321" s="45"/>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2:45" ht="13.5" customHeight="1">
      <c r="B322" s="10"/>
      <c r="C322" s="10"/>
      <c r="D322" s="45"/>
      <c r="E322" s="10"/>
      <c r="F322" s="45"/>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2:45" ht="13.5" customHeight="1">
      <c r="B323" s="10"/>
      <c r="C323" s="10"/>
      <c r="D323" s="45"/>
      <c r="E323" s="10"/>
      <c r="F323" s="45"/>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2:45" ht="13.5" customHeight="1">
      <c r="B324" s="10"/>
      <c r="C324" s="10"/>
      <c r="D324" s="45"/>
      <c r="E324" s="10"/>
      <c r="F324" s="45"/>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2:45" ht="13.5" customHeight="1">
      <c r="B325" s="10"/>
      <c r="C325" s="10"/>
      <c r="D325" s="45"/>
      <c r="E325" s="10"/>
      <c r="F325" s="45"/>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2:45" ht="13.5" customHeight="1">
      <c r="B326" s="10"/>
      <c r="C326" s="10"/>
      <c r="D326" s="45"/>
      <c r="E326" s="10"/>
      <c r="F326" s="45"/>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2:45" ht="13.5" customHeight="1">
      <c r="B327" s="10"/>
      <c r="C327" s="10"/>
      <c r="D327" s="45"/>
      <c r="E327" s="10"/>
      <c r="F327" s="45"/>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2:45" ht="13.5" customHeight="1">
      <c r="B328" s="10"/>
      <c r="C328" s="10"/>
      <c r="D328" s="45"/>
      <c r="E328" s="10"/>
      <c r="F328" s="45"/>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2:45" ht="13.5" customHeight="1">
      <c r="B329" s="10"/>
      <c r="C329" s="10"/>
      <c r="D329" s="45"/>
      <c r="E329" s="10"/>
      <c r="F329" s="45"/>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2:45" ht="13.5" customHeight="1">
      <c r="B330" s="10"/>
      <c r="C330" s="10"/>
      <c r="D330" s="45"/>
      <c r="E330" s="10"/>
      <c r="F330" s="45"/>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2:45" ht="13.5" customHeight="1">
      <c r="B331" s="10"/>
      <c r="C331" s="10"/>
      <c r="D331" s="45"/>
      <c r="E331" s="10"/>
      <c r="F331" s="45"/>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2:45" ht="13.5" customHeight="1">
      <c r="B332" s="10"/>
      <c r="C332" s="10"/>
      <c r="D332" s="45"/>
      <c r="E332" s="10"/>
      <c r="F332" s="45"/>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2:45" ht="13.5" customHeight="1">
      <c r="B333" s="10"/>
      <c r="C333" s="10"/>
      <c r="D333" s="45"/>
      <c r="E333" s="10"/>
      <c r="F333" s="45"/>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2:45" ht="13.5" customHeight="1">
      <c r="B334" s="10"/>
      <c r="C334" s="10"/>
      <c r="D334" s="45"/>
      <c r="E334" s="10"/>
      <c r="F334" s="45"/>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2:45" ht="13.5" customHeight="1">
      <c r="B335" s="10"/>
      <c r="C335" s="10"/>
      <c r="D335" s="45"/>
      <c r="E335" s="10"/>
      <c r="F335" s="45"/>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spans="2:45" ht="13.5" customHeight="1">
      <c r="B336" s="10"/>
      <c r="C336" s="10"/>
      <c r="D336" s="45"/>
      <c r="E336" s="10"/>
      <c r="F336" s="45"/>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spans="2:45" ht="13.5" customHeight="1">
      <c r="B337" s="10"/>
      <c r="C337" s="10"/>
      <c r="D337" s="45"/>
      <c r="E337" s="10"/>
      <c r="F337" s="45"/>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spans="2:45" ht="13.5" customHeight="1">
      <c r="B338" s="10"/>
      <c r="C338" s="10"/>
      <c r="D338" s="45"/>
      <c r="E338" s="10"/>
      <c r="F338" s="45"/>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spans="2:45" ht="13.5" customHeight="1">
      <c r="B339" s="10"/>
      <c r="C339" s="10"/>
      <c r="D339" s="45"/>
      <c r="E339" s="10"/>
      <c r="F339" s="45"/>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spans="2:45" ht="13.5" customHeight="1">
      <c r="B340" s="10"/>
      <c r="C340" s="10"/>
      <c r="D340" s="45"/>
      <c r="E340" s="10"/>
      <c r="F340" s="45"/>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spans="2:45" ht="13.5" customHeight="1">
      <c r="B341" s="10"/>
      <c r="C341" s="10"/>
      <c r="D341" s="45"/>
      <c r="E341" s="10"/>
      <c r="F341" s="45"/>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spans="2:45" ht="13.5" customHeight="1">
      <c r="B342" s="10"/>
      <c r="C342" s="10"/>
      <c r="D342" s="45"/>
      <c r="E342" s="10"/>
      <c r="F342" s="45"/>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spans="2:45" ht="13.5" customHeight="1">
      <c r="B343" s="10"/>
      <c r="C343" s="10"/>
      <c r="D343" s="45"/>
      <c r="E343" s="10"/>
      <c r="F343" s="45"/>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spans="2:45" ht="13.5" customHeight="1">
      <c r="B344" s="10"/>
      <c r="C344" s="10"/>
      <c r="D344" s="45"/>
      <c r="E344" s="10"/>
      <c r="F344" s="45"/>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spans="2:45" ht="13.5" customHeight="1">
      <c r="B345" s="10"/>
      <c r="C345" s="10"/>
      <c r="D345" s="45"/>
      <c r="E345" s="10"/>
      <c r="F345" s="45"/>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spans="2:45" ht="13.5" customHeight="1">
      <c r="B346" s="10"/>
      <c r="C346" s="10"/>
      <c r="D346" s="45"/>
      <c r="E346" s="10"/>
      <c r="F346" s="45"/>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spans="2:45" ht="13.5" customHeight="1">
      <c r="B347" s="10"/>
      <c r="C347" s="10"/>
      <c r="D347" s="45"/>
      <c r="E347" s="10"/>
      <c r="F347" s="45"/>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spans="2:45" ht="13.5" customHeight="1">
      <c r="B348" s="10"/>
      <c r="C348" s="10"/>
      <c r="D348" s="45"/>
      <c r="E348" s="10"/>
      <c r="F348" s="45"/>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spans="2:45" ht="13.5" customHeight="1">
      <c r="B349" s="10"/>
      <c r="C349" s="10"/>
      <c r="D349" s="45"/>
      <c r="E349" s="10"/>
      <c r="F349" s="45"/>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spans="2:45" ht="13.5" customHeight="1">
      <c r="B350" s="10"/>
      <c r="C350" s="10"/>
      <c r="D350" s="45"/>
      <c r="E350" s="10"/>
      <c r="F350" s="45"/>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spans="2:45" ht="13.5" customHeight="1">
      <c r="B351" s="10"/>
      <c r="C351" s="10"/>
      <c r="D351" s="45"/>
      <c r="E351" s="10"/>
      <c r="F351" s="45"/>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spans="2:45" ht="13.5" customHeight="1">
      <c r="B352" s="10"/>
      <c r="C352" s="10"/>
      <c r="D352" s="45"/>
      <c r="E352" s="10"/>
      <c r="F352" s="45"/>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spans="2:45" ht="13.5" customHeight="1">
      <c r="B353" s="10"/>
      <c r="C353" s="10"/>
      <c r="D353" s="45"/>
      <c r="E353" s="10"/>
      <c r="F353" s="45"/>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spans="2:45" ht="13.5" customHeight="1">
      <c r="B354" s="10"/>
      <c r="C354" s="10"/>
      <c r="D354" s="45"/>
      <c r="E354" s="10"/>
      <c r="F354" s="45"/>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spans="2:45" ht="13.5" customHeight="1">
      <c r="B355" s="10"/>
      <c r="C355" s="10"/>
      <c r="D355" s="45"/>
      <c r="E355" s="10"/>
      <c r="F355" s="45"/>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spans="2:45" ht="13.5" customHeight="1">
      <c r="B356" s="10"/>
      <c r="C356" s="10"/>
      <c r="D356" s="45"/>
      <c r="E356" s="10"/>
      <c r="F356" s="45"/>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spans="2:45" ht="13.5" customHeight="1">
      <c r="B357" s="10"/>
      <c r="C357" s="10"/>
      <c r="D357" s="45"/>
      <c r="E357" s="10"/>
      <c r="F357" s="45"/>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spans="2:45" ht="13.5" customHeight="1">
      <c r="B358" s="10"/>
      <c r="C358" s="10"/>
      <c r="D358" s="45"/>
      <c r="E358" s="10"/>
      <c r="F358" s="45"/>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spans="2:45" ht="13.5" customHeight="1">
      <c r="B359" s="10"/>
      <c r="C359" s="10"/>
      <c r="D359" s="45"/>
      <c r="E359" s="10"/>
      <c r="F359" s="45"/>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spans="2:45" ht="13.5" customHeight="1">
      <c r="B360" s="10"/>
      <c r="C360" s="10"/>
      <c r="D360" s="45"/>
      <c r="E360" s="10"/>
      <c r="F360" s="45"/>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spans="2:45" ht="13.5" customHeight="1">
      <c r="B361" s="10"/>
      <c r="C361" s="10"/>
      <c r="D361" s="45"/>
      <c r="E361" s="10"/>
      <c r="F361" s="45"/>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spans="2:45" ht="13.5" customHeight="1">
      <c r="B362" s="10"/>
      <c r="C362" s="10"/>
      <c r="D362" s="45"/>
      <c r="E362" s="10"/>
      <c r="F362" s="45"/>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spans="2:45" ht="13.5" customHeight="1">
      <c r="B363" s="10"/>
      <c r="C363" s="10"/>
      <c r="D363" s="45"/>
      <c r="E363" s="10"/>
      <c r="F363" s="45"/>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spans="2:45" ht="13.5" customHeight="1">
      <c r="B364" s="10"/>
      <c r="C364" s="10"/>
      <c r="D364" s="45"/>
      <c r="E364" s="10"/>
      <c r="F364" s="45"/>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spans="2:45" ht="13.5" customHeight="1">
      <c r="B365" s="10"/>
      <c r="C365" s="10"/>
      <c r="D365" s="45"/>
      <c r="E365" s="10"/>
      <c r="F365" s="45"/>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spans="2:45" ht="13.5" customHeight="1">
      <c r="B366" s="10"/>
      <c r="C366" s="10"/>
      <c r="D366" s="45"/>
      <c r="E366" s="10"/>
      <c r="F366" s="45"/>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spans="2:45" ht="13.5" customHeight="1">
      <c r="B367" s="10"/>
      <c r="C367" s="10"/>
      <c r="D367" s="45"/>
      <c r="E367" s="10"/>
      <c r="F367" s="45"/>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spans="2:45" ht="13.5" customHeight="1">
      <c r="B368" s="10"/>
      <c r="C368" s="10"/>
      <c r="D368" s="45"/>
      <c r="E368" s="10"/>
      <c r="F368" s="45"/>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spans="2:45" ht="13.5" customHeight="1">
      <c r="B369" s="10"/>
      <c r="C369" s="10"/>
      <c r="D369" s="45"/>
      <c r="E369" s="10"/>
      <c r="F369" s="45"/>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spans="2:45" ht="13.5" customHeight="1">
      <c r="B370" s="10"/>
      <c r="C370" s="10"/>
      <c r="D370" s="45"/>
      <c r="E370" s="10"/>
      <c r="F370" s="45"/>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spans="2:45" ht="13.5" customHeight="1">
      <c r="B371" s="10"/>
      <c r="C371" s="10"/>
      <c r="D371" s="45"/>
      <c r="E371" s="10"/>
      <c r="F371" s="45"/>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spans="2:45" ht="13.5" customHeight="1">
      <c r="B372" s="10"/>
      <c r="C372" s="10"/>
      <c r="D372" s="45"/>
      <c r="E372" s="10"/>
      <c r="F372" s="45"/>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spans="2:45" ht="13.5" customHeight="1">
      <c r="B373" s="10"/>
      <c r="C373" s="10"/>
      <c r="D373" s="45"/>
      <c r="E373" s="10"/>
      <c r="F373" s="45"/>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spans="2:45" ht="13.5" customHeight="1">
      <c r="B374" s="10"/>
      <c r="C374" s="10"/>
      <c r="D374" s="45"/>
      <c r="E374" s="10"/>
      <c r="F374" s="45"/>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spans="2:45" ht="13.5" customHeight="1">
      <c r="B375" s="10"/>
      <c r="C375" s="10"/>
      <c r="D375" s="45"/>
      <c r="E375" s="10"/>
      <c r="F375" s="45"/>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spans="2:45" ht="13.5" customHeight="1">
      <c r="B376" s="10"/>
      <c r="C376" s="10"/>
      <c r="D376" s="45"/>
      <c r="E376" s="10"/>
      <c r="F376" s="45"/>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spans="2:45" ht="13.5" customHeight="1">
      <c r="B377" s="10"/>
      <c r="C377" s="10"/>
      <c r="D377" s="45"/>
      <c r="E377" s="10"/>
      <c r="F377" s="45"/>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spans="2:45" ht="13.5" customHeight="1">
      <c r="B378" s="10"/>
      <c r="C378" s="10"/>
      <c r="D378" s="45"/>
      <c r="E378" s="10"/>
      <c r="F378" s="45"/>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spans="2:45" ht="13.5" customHeight="1">
      <c r="B379" s="10"/>
      <c r="C379" s="10"/>
      <c r="D379" s="45"/>
      <c r="E379" s="10"/>
      <c r="F379" s="45"/>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spans="2:45" ht="13.5" customHeight="1">
      <c r="B380" s="10"/>
      <c r="C380" s="10"/>
      <c r="D380" s="45"/>
      <c r="E380" s="10"/>
      <c r="F380" s="45"/>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spans="2:45" ht="13.5" customHeight="1">
      <c r="B381" s="10"/>
      <c r="C381" s="10"/>
      <c r="D381" s="45"/>
      <c r="E381" s="10"/>
      <c r="F381" s="45"/>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spans="2:45" ht="13.5" customHeight="1">
      <c r="B382" s="10"/>
      <c r="C382" s="10"/>
      <c r="D382" s="45"/>
      <c r="E382" s="10"/>
      <c r="F382" s="45"/>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spans="2:45" ht="13.5" customHeight="1">
      <c r="B383" s="10"/>
      <c r="C383" s="10"/>
      <c r="D383" s="45"/>
      <c r="E383" s="10"/>
      <c r="F383" s="45"/>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spans="2:45" ht="13.5" customHeight="1">
      <c r="B384" s="10"/>
      <c r="C384" s="10"/>
      <c r="D384" s="45"/>
      <c r="E384" s="10"/>
      <c r="F384" s="45"/>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spans="2:45" ht="13.5" customHeight="1">
      <c r="B385" s="10"/>
      <c r="C385" s="10"/>
      <c r="D385" s="45"/>
      <c r="E385" s="10"/>
      <c r="F385" s="45"/>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spans="2:45" ht="13.5" customHeight="1">
      <c r="B386" s="10"/>
      <c r="C386" s="10"/>
      <c r="D386" s="45"/>
      <c r="E386" s="10"/>
      <c r="F386" s="45"/>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spans="2:45" ht="13.5" customHeight="1">
      <c r="B387" s="10"/>
      <c r="C387" s="10"/>
      <c r="D387" s="45"/>
      <c r="E387" s="10"/>
      <c r="F387" s="45"/>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spans="2:45" ht="13.5" customHeight="1">
      <c r="B388" s="10"/>
      <c r="C388" s="10"/>
      <c r="D388" s="45"/>
      <c r="E388" s="10"/>
      <c r="F388" s="45"/>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spans="2:45" ht="13.5" customHeight="1">
      <c r="B389" s="10"/>
      <c r="C389" s="10"/>
      <c r="D389" s="45"/>
      <c r="E389" s="10"/>
      <c r="F389" s="45"/>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spans="2:45" ht="13.5" customHeight="1">
      <c r="B390" s="10"/>
      <c r="C390" s="10"/>
      <c r="D390" s="45"/>
      <c r="E390" s="10"/>
      <c r="F390" s="45"/>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spans="2:45" ht="13.5" customHeight="1">
      <c r="B391" s="10"/>
      <c r="C391" s="10"/>
      <c r="D391" s="45"/>
      <c r="E391" s="10"/>
      <c r="F391" s="45"/>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spans="2:45" ht="13.5" customHeight="1">
      <c r="B392" s="10"/>
      <c r="C392" s="10"/>
      <c r="D392" s="45"/>
      <c r="E392" s="10"/>
      <c r="F392" s="45"/>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spans="2:45" ht="13.5" customHeight="1">
      <c r="B393" s="10"/>
      <c r="C393" s="10"/>
      <c r="D393" s="45"/>
      <c r="E393" s="10"/>
      <c r="F393" s="45"/>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spans="2:45" ht="13.5" customHeight="1">
      <c r="B394" s="10"/>
      <c r="C394" s="10"/>
      <c r="D394" s="45"/>
      <c r="E394" s="10"/>
      <c r="F394" s="45"/>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spans="2:45" ht="13.5" customHeight="1">
      <c r="B395" s="10"/>
      <c r="C395" s="10"/>
      <c r="D395" s="45"/>
      <c r="E395" s="10"/>
      <c r="F395" s="45"/>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spans="2:45" ht="13.5" customHeight="1">
      <c r="B396" s="10"/>
      <c r="C396" s="10"/>
      <c r="D396" s="45"/>
      <c r="E396" s="10"/>
      <c r="F396" s="45"/>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spans="2:45" ht="13.5" customHeight="1">
      <c r="B397" s="10"/>
      <c r="C397" s="10"/>
      <c r="D397" s="45"/>
      <c r="E397" s="10"/>
      <c r="F397" s="45"/>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spans="2:45" ht="13.5" customHeight="1">
      <c r="B398" s="10"/>
      <c r="C398" s="10"/>
      <c r="D398" s="45"/>
      <c r="E398" s="10"/>
      <c r="F398" s="45"/>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spans="2:45" ht="13.5" customHeight="1">
      <c r="B399" s="10"/>
      <c r="C399" s="10"/>
      <c r="D399" s="45"/>
      <c r="E399" s="10"/>
      <c r="F399" s="45"/>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spans="2:45" ht="13.5" customHeight="1">
      <c r="B400" s="10"/>
      <c r="C400" s="10"/>
      <c r="D400" s="45"/>
      <c r="E400" s="10"/>
      <c r="F400" s="45"/>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spans="2:45" ht="13.5" customHeight="1">
      <c r="B401" s="10"/>
      <c r="C401" s="10"/>
      <c r="D401" s="45"/>
      <c r="E401" s="10"/>
      <c r="F401" s="45"/>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spans="2:45" ht="13.5" customHeight="1">
      <c r="B402" s="10"/>
      <c r="C402" s="10"/>
      <c r="D402" s="45"/>
      <c r="E402" s="10"/>
      <c r="F402" s="45"/>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spans="2:45" ht="13.5" customHeight="1">
      <c r="B403" s="10"/>
      <c r="C403" s="10"/>
      <c r="D403" s="45"/>
      <c r="E403" s="10"/>
      <c r="F403" s="45"/>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spans="2:45" ht="13.5" customHeight="1">
      <c r="B404" s="10"/>
      <c r="C404" s="10"/>
      <c r="D404" s="45"/>
      <c r="E404" s="10"/>
      <c r="F404" s="45"/>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spans="2:45" ht="13.5" customHeight="1">
      <c r="B405" s="10"/>
      <c r="C405" s="10"/>
      <c r="D405" s="45"/>
      <c r="E405" s="10"/>
      <c r="F405" s="45"/>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spans="2:45" ht="13.5" customHeight="1">
      <c r="B406" s="10"/>
      <c r="C406" s="10"/>
      <c r="D406" s="45"/>
      <c r="E406" s="10"/>
      <c r="F406" s="45"/>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spans="2:45" ht="13.5" customHeight="1">
      <c r="B407" s="10"/>
      <c r="C407" s="10"/>
      <c r="D407" s="45"/>
      <c r="E407" s="10"/>
      <c r="F407" s="45"/>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spans="2:45" ht="13.5" customHeight="1">
      <c r="B408" s="10"/>
      <c r="C408" s="10"/>
      <c r="D408" s="45"/>
      <c r="E408" s="10"/>
      <c r="F408" s="45"/>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spans="2:45" ht="13.5" customHeight="1">
      <c r="B409" s="10"/>
      <c r="C409" s="10"/>
      <c r="D409" s="45"/>
      <c r="E409" s="10"/>
      <c r="F409" s="45"/>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spans="2:45" ht="13.5" customHeight="1">
      <c r="B410" s="10"/>
      <c r="C410" s="10"/>
      <c r="D410" s="45"/>
      <c r="E410" s="10"/>
      <c r="F410" s="45"/>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spans="2:45" ht="13.5" customHeight="1">
      <c r="B411" s="10"/>
      <c r="C411" s="10"/>
      <c r="D411" s="45"/>
      <c r="E411" s="10"/>
      <c r="F411" s="45"/>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spans="2:45" ht="13.5" customHeight="1">
      <c r="B412" s="10"/>
      <c r="C412" s="10"/>
      <c r="D412" s="45"/>
      <c r="E412" s="10"/>
      <c r="F412" s="45"/>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spans="2:45" ht="13.5" customHeight="1">
      <c r="B413" s="10"/>
      <c r="C413" s="10"/>
      <c r="D413" s="45"/>
      <c r="E413" s="10"/>
      <c r="F413" s="45"/>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spans="2:45" ht="13.5" customHeight="1">
      <c r="B414" s="10"/>
      <c r="C414" s="10"/>
      <c r="D414" s="45"/>
      <c r="E414" s="10"/>
      <c r="F414" s="45"/>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spans="2:45" ht="13.5" customHeight="1">
      <c r="B415" s="10"/>
      <c r="C415" s="10"/>
      <c r="D415" s="45"/>
      <c r="E415" s="10"/>
      <c r="F415" s="45"/>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spans="2:45" ht="13.5" customHeight="1">
      <c r="B416" s="10"/>
      <c r="C416" s="10"/>
      <c r="D416" s="45"/>
      <c r="E416" s="10"/>
      <c r="F416" s="45"/>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spans="2:45" ht="13.5" customHeight="1">
      <c r="B417" s="10"/>
      <c r="C417" s="10"/>
      <c r="D417" s="45"/>
      <c r="E417" s="10"/>
      <c r="F417" s="45"/>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spans="2:45" ht="13.5" customHeight="1">
      <c r="B418" s="10"/>
      <c r="C418" s="10"/>
      <c r="D418" s="45"/>
      <c r="E418" s="10"/>
      <c r="F418" s="45"/>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spans="2:45" ht="13.5" customHeight="1">
      <c r="B419" s="10"/>
      <c r="C419" s="10"/>
      <c r="D419" s="45"/>
      <c r="E419" s="10"/>
      <c r="F419" s="45"/>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spans="2:45" ht="13.5" customHeight="1">
      <c r="B420" s="10"/>
      <c r="C420" s="10"/>
      <c r="D420" s="45"/>
      <c r="E420" s="10"/>
      <c r="F420" s="45"/>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spans="2:45" ht="13.5" customHeight="1">
      <c r="B421" s="10"/>
      <c r="C421" s="10"/>
      <c r="D421" s="45"/>
      <c r="E421" s="10"/>
      <c r="F421" s="45"/>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spans="2:45" ht="13.5" customHeight="1">
      <c r="B422" s="10"/>
      <c r="C422" s="10"/>
      <c r="D422" s="45"/>
      <c r="E422" s="10"/>
      <c r="F422" s="45"/>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spans="2:45" ht="13.5" customHeight="1">
      <c r="B423" s="10"/>
      <c r="C423" s="10"/>
      <c r="D423" s="45"/>
      <c r="E423" s="10"/>
      <c r="F423" s="45"/>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spans="2:45" ht="13.5" customHeight="1">
      <c r="B424" s="10"/>
      <c r="C424" s="10"/>
      <c r="D424" s="45"/>
      <c r="E424" s="10"/>
      <c r="F424" s="45"/>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spans="2:45" ht="13.5" customHeight="1">
      <c r="B425" s="10"/>
      <c r="C425" s="10"/>
      <c r="D425" s="45"/>
      <c r="E425" s="10"/>
      <c r="F425" s="45"/>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spans="2:45" ht="13.5" customHeight="1">
      <c r="B426" s="10"/>
      <c r="C426" s="10"/>
      <c r="D426" s="45"/>
      <c r="E426" s="10"/>
      <c r="F426" s="45"/>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spans="2:45" ht="13.5" customHeight="1">
      <c r="B427" s="10"/>
      <c r="C427" s="10"/>
      <c r="D427" s="45"/>
      <c r="E427" s="10"/>
      <c r="F427" s="45"/>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spans="2:45" ht="13.5" customHeight="1">
      <c r="B428" s="10"/>
      <c r="C428" s="10"/>
      <c r="D428" s="45"/>
      <c r="E428" s="10"/>
      <c r="F428" s="45"/>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spans="2:45" ht="13.5" customHeight="1">
      <c r="B429" s="10"/>
      <c r="C429" s="10"/>
      <c r="D429" s="45"/>
      <c r="E429" s="10"/>
      <c r="F429" s="45"/>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spans="2:45" ht="13.5" customHeight="1">
      <c r="B430" s="10"/>
      <c r="C430" s="10"/>
      <c r="D430" s="45"/>
      <c r="E430" s="10"/>
      <c r="F430" s="45"/>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spans="2:45" ht="13.5" customHeight="1">
      <c r="B431" s="10"/>
      <c r="C431" s="10"/>
      <c r="D431" s="45"/>
      <c r="E431" s="10"/>
      <c r="F431" s="45"/>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spans="2:45" ht="13.5" customHeight="1">
      <c r="B432" s="10"/>
      <c r="C432" s="10"/>
      <c r="D432" s="45"/>
      <c r="E432" s="10"/>
      <c r="F432" s="45"/>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spans="2:45" ht="13.5" customHeight="1">
      <c r="B433" s="10"/>
      <c r="C433" s="10"/>
      <c r="D433" s="45"/>
      <c r="E433" s="10"/>
      <c r="F433" s="45"/>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spans="2:45" ht="13.5" customHeight="1">
      <c r="B434" s="10"/>
      <c r="C434" s="10"/>
      <c r="D434" s="45"/>
      <c r="E434" s="10"/>
      <c r="F434" s="45"/>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spans="2:45" ht="13.5" customHeight="1">
      <c r="B435" s="10"/>
      <c r="C435" s="10"/>
      <c r="D435" s="45"/>
      <c r="E435" s="10"/>
      <c r="F435" s="45"/>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spans="2:45" ht="13.5" customHeight="1">
      <c r="B436" s="10"/>
      <c r="C436" s="10"/>
      <c r="D436" s="45"/>
      <c r="E436" s="10"/>
      <c r="F436" s="45"/>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spans="2:45" ht="13.5" customHeight="1">
      <c r="B437" s="10"/>
      <c r="C437" s="10"/>
      <c r="D437" s="45"/>
      <c r="E437" s="10"/>
      <c r="F437" s="45"/>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spans="2:45" ht="13.5" customHeight="1">
      <c r="B438" s="10"/>
      <c r="C438" s="10"/>
      <c r="D438" s="45"/>
      <c r="E438" s="10"/>
      <c r="F438" s="45"/>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spans="2:45" ht="13.5" customHeight="1">
      <c r="B439" s="10"/>
      <c r="C439" s="10"/>
      <c r="D439" s="45"/>
      <c r="E439" s="10"/>
      <c r="F439" s="45"/>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spans="2:45" ht="13.5" customHeight="1">
      <c r="B440" s="10"/>
      <c r="C440" s="10"/>
      <c r="D440" s="45"/>
      <c r="E440" s="10"/>
      <c r="F440" s="45"/>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spans="2:45" ht="13.5" customHeight="1">
      <c r="B441" s="10"/>
      <c r="C441" s="10"/>
      <c r="D441" s="45"/>
      <c r="E441" s="10"/>
      <c r="F441" s="45"/>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spans="2:45" ht="13.5" customHeight="1">
      <c r="B442" s="10"/>
      <c r="C442" s="10"/>
      <c r="D442" s="45"/>
      <c r="E442" s="10"/>
      <c r="F442" s="45"/>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spans="2:45" ht="13.5" customHeight="1">
      <c r="B443" s="10"/>
      <c r="C443" s="10"/>
      <c r="D443" s="45"/>
      <c r="E443" s="10"/>
      <c r="F443" s="45"/>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spans="2:45" ht="13.5" customHeight="1">
      <c r="B444" s="10"/>
      <c r="C444" s="10"/>
      <c r="D444" s="45"/>
      <c r="E444" s="10"/>
      <c r="F444" s="45"/>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spans="2:45" ht="13.5" customHeight="1">
      <c r="B445" s="10"/>
      <c r="C445" s="10"/>
      <c r="D445" s="45"/>
      <c r="E445" s="10"/>
      <c r="F445" s="45"/>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spans="2:45" ht="13.5" customHeight="1">
      <c r="B446" s="10"/>
      <c r="C446" s="10"/>
      <c r="D446" s="45"/>
      <c r="E446" s="10"/>
      <c r="F446" s="45"/>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spans="2:45" ht="13.5" customHeight="1">
      <c r="B447" s="10"/>
      <c r="C447" s="10"/>
      <c r="D447" s="45"/>
      <c r="E447" s="10"/>
      <c r="F447" s="45"/>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spans="2:45" ht="13.5" customHeight="1">
      <c r="B448" s="10"/>
      <c r="C448" s="10"/>
      <c r="D448" s="45"/>
      <c r="E448" s="10"/>
      <c r="F448" s="45"/>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spans="2:45" ht="13.5" customHeight="1">
      <c r="B449" s="10"/>
      <c r="C449" s="10"/>
      <c r="D449" s="45"/>
      <c r="E449" s="10"/>
      <c r="F449" s="45"/>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spans="2:45" ht="13.5" customHeight="1">
      <c r="B450" s="10"/>
      <c r="C450" s="10"/>
      <c r="D450" s="45"/>
      <c r="E450" s="10"/>
      <c r="F450" s="45"/>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spans="2:45" ht="13.5" customHeight="1">
      <c r="B451" s="10"/>
      <c r="C451" s="10"/>
      <c r="D451" s="45"/>
      <c r="E451" s="10"/>
      <c r="F451" s="45"/>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spans="2:45" ht="13.5" customHeight="1">
      <c r="B452" s="10"/>
      <c r="C452" s="10"/>
      <c r="D452" s="45"/>
      <c r="E452" s="10"/>
      <c r="F452" s="45"/>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spans="2:45" ht="13.5" customHeight="1">
      <c r="B453" s="10"/>
      <c r="C453" s="10"/>
      <c r="D453" s="45"/>
      <c r="E453" s="10"/>
      <c r="F453" s="45"/>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spans="2:45" ht="13.5" customHeight="1">
      <c r="B454" s="10"/>
      <c r="C454" s="10"/>
      <c r="D454" s="45"/>
      <c r="E454" s="10"/>
      <c r="F454" s="45"/>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spans="2:45" ht="13.5" customHeight="1">
      <c r="B455" s="10"/>
      <c r="C455" s="10"/>
      <c r="D455" s="45"/>
      <c r="E455" s="10"/>
      <c r="F455" s="45"/>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spans="2:45" ht="13.5" customHeight="1">
      <c r="B456" s="10"/>
      <c r="C456" s="10"/>
      <c r="D456" s="45"/>
      <c r="E456" s="10"/>
      <c r="F456" s="45"/>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spans="2:45" ht="13.5" customHeight="1">
      <c r="B457" s="10"/>
      <c r="C457" s="10"/>
      <c r="D457" s="45"/>
      <c r="E457" s="10"/>
      <c r="F457" s="45"/>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spans="2:45" ht="13.5" customHeight="1">
      <c r="B458" s="10"/>
      <c r="C458" s="10"/>
      <c r="D458" s="45"/>
      <c r="E458" s="10"/>
      <c r="F458" s="45"/>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spans="2:45" ht="13.5" customHeight="1">
      <c r="B459" s="10"/>
      <c r="C459" s="10"/>
      <c r="D459" s="45"/>
      <c r="E459" s="10"/>
      <c r="F459" s="45"/>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spans="2:45" ht="13.5" customHeight="1">
      <c r="B460" s="10"/>
      <c r="C460" s="10"/>
      <c r="D460" s="45"/>
      <c r="E460" s="10"/>
      <c r="F460" s="45"/>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spans="2:45" ht="13.5" customHeight="1">
      <c r="B461" s="10"/>
      <c r="C461" s="10"/>
      <c r="D461" s="45"/>
      <c r="E461" s="10"/>
      <c r="F461" s="45"/>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spans="2:45" ht="13.5" customHeight="1">
      <c r="B462" s="10"/>
      <c r="C462" s="10"/>
      <c r="D462" s="45"/>
      <c r="E462" s="10"/>
      <c r="F462" s="45"/>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spans="2:45" ht="13.5" customHeight="1">
      <c r="B463" s="10"/>
      <c r="C463" s="10"/>
      <c r="D463" s="45"/>
      <c r="E463" s="10"/>
      <c r="F463" s="45"/>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spans="2:45" ht="13.5" customHeight="1">
      <c r="B464" s="10"/>
      <c r="C464" s="10"/>
      <c r="D464" s="45"/>
      <c r="E464" s="10"/>
      <c r="F464" s="45"/>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spans="2:45" ht="13.5" customHeight="1">
      <c r="B465" s="10"/>
      <c r="C465" s="10"/>
      <c r="D465" s="45"/>
      <c r="E465" s="10"/>
      <c r="F465" s="45"/>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spans="2:45" ht="13.5" customHeight="1">
      <c r="B466" s="10"/>
      <c r="C466" s="10"/>
      <c r="D466" s="45"/>
      <c r="E466" s="10"/>
      <c r="F466" s="45"/>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spans="2:45" ht="13.5" customHeight="1">
      <c r="B467" s="10"/>
      <c r="C467" s="10"/>
      <c r="D467" s="45"/>
      <c r="E467" s="10"/>
      <c r="F467" s="45"/>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spans="2:45" ht="13.5" customHeight="1">
      <c r="B468" s="10"/>
      <c r="C468" s="10"/>
      <c r="D468" s="45"/>
      <c r="E468" s="10"/>
      <c r="F468" s="45"/>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spans="2:45" ht="13.5" customHeight="1">
      <c r="B469" s="10"/>
      <c r="C469" s="10"/>
      <c r="D469" s="45"/>
      <c r="E469" s="10"/>
      <c r="F469" s="45"/>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spans="2:45" ht="13.5" customHeight="1">
      <c r="B470" s="10"/>
      <c r="C470" s="10"/>
      <c r="D470" s="45"/>
      <c r="E470" s="10"/>
      <c r="F470" s="45"/>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spans="2:45" ht="13.5" customHeight="1">
      <c r="B471" s="10"/>
      <c r="C471" s="10"/>
      <c r="D471" s="45"/>
      <c r="E471" s="10"/>
      <c r="F471" s="45"/>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spans="2:45" ht="13.5" customHeight="1">
      <c r="B472" s="10"/>
      <c r="C472" s="10"/>
      <c r="D472" s="45"/>
      <c r="E472" s="10"/>
      <c r="F472" s="45"/>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spans="2:45" ht="13.5" customHeight="1">
      <c r="B473" s="10"/>
      <c r="C473" s="10"/>
      <c r="D473" s="45"/>
      <c r="E473" s="10"/>
      <c r="F473" s="45"/>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spans="2:45" ht="13.5" customHeight="1">
      <c r="B474" s="10"/>
      <c r="C474" s="10"/>
      <c r="D474" s="45"/>
      <c r="E474" s="10"/>
      <c r="F474" s="45"/>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spans="2:45" ht="13.5" customHeight="1">
      <c r="B475" s="10"/>
      <c r="C475" s="10"/>
      <c r="D475" s="45"/>
      <c r="E475" s="10"/>
      <c r="F475" s="45"/>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spans="2:45" ht="13.5" customHeight="1">
      <c r="B476" s="10"/>
      <c r="C476" s="10"/>
      <c r="D476" s="45"/>
      <c r="E476" s="10"/>
      <c r="F476" s="45"/>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spans="2:45" ht="13.5" customHeight="1">
      <c r="B477" s="10"/>
      <c r="C477" s="10"/>
      <c r="D477" s="45"/>
      <c r="E477" s="10"/>
      <c r="F477" s="45"/>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spans="2:45" ht="13.5" customHeight="1">
      <c r="B478" s="10"/>
      <c r="C478" s="10"/>
      <c r="D478" s="45"/>
      <c r="E478" s="10"/>
      <c r="F478" s="45"/>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spans="2:45" ht="13.5" customHeight="1">
      <c r="B479" s="10"/>
      <c r="C479" s="10"/>
      <c r="D479" s="45"/>
      <c r="E479" s="10"/>
      <c r="F479" s="45"/>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spans="2:45" ht="13.5" customHeight="1">
      <c r="B480" s="10"/>
      <c r="C480" s="10"/>
      <c r="D480" s="45"/>
      <c r="E480" s="10"/>
      <c r="F480" s="45"/>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spans="2:45" ht="13.5" customHeight="1">
      <c r="B481" s="10"/>
      <c r="C481" s="10"/>
      <c r="D481" s="45"/>
      <c r="E481" s="10"/>
      <c r="F481" s="45"/>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spans="2:45" ht="13.5" customHeight="1">
      <c r="B482" s="10"/>
      <c r="C482" s="10"/>
      <c r="D482" s="45"/>
      <c r="E482" s="10"/>
      <c r="F482" s="45"/>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spans="2:45" ht="13.5" customHeight="1">
      <c r="B483" s="10"/>
      <c r="C483" s="10"/>
      <c r="D483" s="45"/>
      <c r="E483" s="10"/>
      <c r="F483" s="45"/>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spans="2:45" ht="13.5" customHeight="1">
      <c r="B484" s="10"/>
      <c r="C484" s="10"/>
      <c r="D484" s="45"/>
      <c r="E484" s="10"/>
      <c r="F484" s="45"/>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spans="2:45" ht="13.5" customHeight="1">
      <c r="B485" s="10"/>
      <c r="C485" s="10"/>
      <c r="D485" s="45"/>
      <c r="E485" s="10"/>
      <c r="F485" s="45"/>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spans="2:45" ht="13.5" customHeight="1">
      <c r="B486" s="10"/>
      <c r="C486" s="10"/>
      <c r="D486" s="45"/>
      <c r="E486" s="10"/>
      <c r="F486" s="45"/>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spans="2:45" ht="13.5" customHeight="1">
      <c r="B487" s="10"/>
      <c r="C487" s="10"/>
      <c r="D487" s="45"/>
      <c r="E487" s="10"/>
      <c r="F487" s="45"/>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spans="2:45" ht="13.5" customHeight="1">
      <c r="B488" s="10"/>
      <c r="C488" s="10"/>
      <c r="D488" s="45"/>
      <c r="E488" s="10"/>
      <c r="F488" s="45"/>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spans="2:45" ht="13.5" customHeight="1">
      <c r="B489" s="10"/>
      <c r="C489" s="10"/>
      <c r="D489" s="45"/>
      <c r="E489" s="10"/>
      <c r="F489" s="45"/>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spans="2:45" ht="13.5" customHeight="1">
      <c r="B490" s="10"/>
      <c r="C490" s="10"/>
      <c r="D490" s="45"/>
      <c r="E490" s="10"/>
      <c r="F490" s="45"/>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spans="2:45" ht="13.5" customHeight="1">
      <c r="B491" s="10"/>
      <c r="C491" s="10"/>
      <c r="D491" s="45"/>
      <c r="E491" s="10"/>
      <c r="F491" s="45"/>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spans="2:45" ht="13.5" customHeight="1">
      <c r="B492" s="10"/>
      <c r="C492" s="10"/>
      <c r="D492" s="45"/>
      <c r="E492" s="10"/>
      <c r="F492" s="45"/>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spans="2:45" ht="13.5" customHeight="1">
      <c r="B493" s="10"/>
      <c r="C493" s="10"/>
      <c r="D493" s="45"/>
      <c r="E493" s="10"/>
      <c r="F493" s="45"/>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spans="2:45" ht="13.5" customHeight="1">
      <c r="B494" s="10"/>
      <c r="C494" s="10"/>
      <c r="D494" s="45"/>
      <c r="E494" s="10"/>
      <c r="F494" s="45"/>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spans="2:45" ht="13.5" customHeight="1">
      <c r="B495" s="10"/>
      <c r="C495" s="10"/>
      <c r="D495" s="45"/>
      <c r="E495" s="10"/>
      <c r="F495" s="45"/>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spans="2:45" ht="13.5" customHeight="1">
      <c r="B496" s="10"/>
      <c r="C496" s="10"/>
      <c r="D496" s="45"/>
      <c r="E496" s="10"/>
      <c r="F496" s="45"/>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spans="2:45" ht="13.5" customHeight="1">
      <c r="B497" s="10"/>
      <c r="C497" s="10"/>
      <c r="D497" s="45"/>
      <c r="E497" s="10"/>
      <c r="F497" s="45"/>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spans="2:45" ht="13.5" customHeight="1">
      <c r="B498" s="10"/>
      <c r="C498" s="10"/>
      <c r="D498" s="45"/>
      <c r="E498" s="10"/>
      <c r="F498" s="45"/>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spans="2:45" ht="13.5" customHeight="1">
      <c r="B499" s="10"/>
      <c r="C499" s="10"/>
      <c r="D499" s="45"/>
      <c r="E499" s="10"/>
      <c r="F499" s="45"/>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spans="2:45" ht="13.5" customHeight="1">
      <c r="B500" s="10"/>
      <c r="C500" s="10"/>
      <c r="D500" s="45"/>
      <c r="E500" s="10"/>
      <c r="F500" s="45"/>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spans="2:45" ht="13.5" customHeight="1">
      <c r="B501" s="10"/>
      <c r="C501" s="10"/>
      <c r="D501" s="45"/>
      <c r="E501" s="10"/>
      <c r="F501" s="45"/>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spans="2:45" ht="13.5" customHeight="1">
      <c r="B502" s="10"/>
      <c r="C502" s="10"/>
      <c r="D502" s="45"/>
      <c r="E502" s="10"/>
      <c r="F502" s="45"/>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spans="2:45" ht="13.5" customHeight="1">
      <c r="B503" s="10"/>
      <c r="C503" s="10"/>
      <c r="D503" s="45"/>
      <c r="E503" s="10"/>
      <c r="F503" s="45"/>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spans="2:45" ht="13.5" customHeight="1">
      <c r="B504" s="10"/>
      <c r="C504" s="10"/>
      <c r="D504" s="45"/>
      <c r="E504" s="10"/>
      <c r="F504" s="45"/>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spans="2:45" ht="13.5" customHeight="1">
      <c r="B505" s="10"/>
      <c r="C505" s="10"/>
      <c r="D505" s="45"/>
      <c r="E505" s="10"/>
      <c r="F505" s="45"/>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spans="2:45" ht="13.5" customHeight="1">
      <c r="B506" s="10"/>
      <c r="C506" s="10"/>
      <c r="D506" s="45"/>
      <c r="E506" s="10"/>
      <c r="F506" s="45"/>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spans="2:45" ht="13.5" customHeight="1">
      <c r="B507" s="10"/>
      <c r="C507" s="10"/>
      <c r="D507" s="45"/>
      <c r="E507" s="10"/>
      <c r="F507" s="45"/>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spans="2:45" ht="13.5" customHeight="1">
      <c r="B508" s="10"/>
      <c r="C508" s="10"/>
      <c r="D508" s="45"/>
      <c r="E508" s="10"/>
      <c r="F508" s="45"/>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spans="2:45" ht="13.5" customHeight="1">
      <c r="B509" s="10"/>
      <c r="C509" s="10"/>
      <c r="D509" s="45"/>
      <c r="E509" s="10"/>
      <c r="F509" s="45"/>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spans="2:45" ht="13.5" customHeight="1">
      <c r="B510" s="10"/>
      <c r="C510" s="10"/>
      <c r="D510" s="45"/>
      <c r="E510" s="10"/>
      <c r="F510" s="45"/>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spans="2:45" ht="13.5" customHeight="1">
      <c r="B511" s="10"/>
      <c r="C511" s="10"/>
      <c r="D511" s="45"/>
      <c r="E511" s="10"/>
      <c r="F511" s="45"/>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spans="2:45" ht="13.5" customHeight="1">
      <c r="B512" s="10"/>
      <c r="C512" s="10"/>
      <c r="D512" s="45"/>
      <c r="E512" s="10"/>
      <c r="F512" s="45"/>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spans="2:45" ht="13.5" customHeight="1">
      <c r="B513" s="10"/>
      <c r="C513" s="10"/>
      <c r="D513" s="45"/>
      <c r="E513" s="10"/>
      <c r="F513" s="45"/>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spans="2:45" ht="13.5" customHeight="1">
      <c r="B514" s="10"/>
      <c r="C514" s="10"/>
      <c r="D514" s="45"/>
      <c r="E514" s="10"/>
      <c r="F514" s="45"/>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spans="2:45" ht="13.5" customHeight="1">
      <c r="B515" s="10"/>
      <c r="C515" s="10"/>
      <c r="D515" s="45"/>
      <c r="E515" s="10"/>
      <c r="F515" s="45"/>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spans="2:45" ht="13.5" customHeight="1">
      <c r="B516" s="10"/>
      <c r="C516" s="10"/>
      <c r="D516" s="45"/>
      <c r="E516" s="10"/>
      <c r="F516" s="45"/>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spans="2:45" ht="13.5" customHeight="1">
      <c r="B517" s="10"/>
      <c r="C517" s="10"/>
      <c r="D517" s="45"/>
      <c r="E517" s="10"/>
      <c r="F517" s="45"/>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spans="2:45" ht="13.5" customHeight="1">
      <c r="B518" s="10"/>
      <c r="C518" s="10"/>
      <c r="D518" s="45"/>
      <c r="E518" s="10"/>
      <c r="F518" s="45"/>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spans="2:45" ht="13.5" customHeight="1">
      <c r="B519" s="10"/>
      <c r="C519" s="10"/>
      <c r="D519" s="45"/>
      <c r="E519" s="10"/>
      <c r="F519" s="45"/>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spans="2:45" ht="13.5" customHeight="1">
      <c r="B520" s="10"/>
      <c r="C520" s="10"/>
      <c r="D520" s="45"/>
      <c r="E520" s="10"/>
      <c r="F520" s="45"/>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spans="2:45" ht="13.5" customHeight="1">
      <c r="B521" s="10"/>
      <c r="C521" s="10"/>
      <c r="D521" s="45"/>
      <c r="E521" s="10"/>
      <c r="F521" s="45"/>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spans="2:45" ht="13.5" customHeight="1">
      <c r="B522" s="10"/>
      <c r="C522" s="10"/>
      <c r="D522" s="45"/>
      <c r="E522" s="10"/>
      <c r="F522" s="45"/>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spans="2:45" ht="13.5" customHeight="1">
      <c r="B523" s="10"/>
      <c r="C523" s="10"/>
      <c r="D523" s="45"/>
      <c r="E523" s="10"/>
      <c r="F523" s="45"/>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spans="2:45" ht="13.5" customHeight="1">
      <c r="B524" s="10"/>
      <c r="C524" s="10"/>
      <c r="D524" s="45"/>
      <c r="E524" s="10"/>
      <c r="F524" s="45"/>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spans="2:45" ht="13.5" customHeight="1">
      <c r="B525" s="10"/>
      <c r="C525" s="10"/>
      <c r="D525" s="45"/>
      <c r="E525" s="10"/>
      <c r="F525" s="45"/>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spans="2:45" ht="13.5" customHeight="1">
      <c r="B526" s="10"/>
      <c r="C526" s="10"/>
      <c r="D526" s="45"/>
      <c r="E526" s="10"/>
      <c r="F526" s="45"/>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spans="2:45" ht="13.5" customHeight="1">
      <c r="B527" s="10"/>
      <c r="C527" s="10"/>
      <c r="D527" s="45"/>
      <c r="E527" s="10"/>
      <c r="F527" s="45"/>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spans="2:45" ht="13.5" customHeight="1">
      <c r="B528" s="10"/>
      <c r="C528" s="10"/>
      <c r="D528" s="45"/>
      <c r="E528" s="10"/>
      <c r="F528" s="45"/>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spans="2:45" ht="13.5" customHeight="1">
      <c r="B529" s="10"/>
      <c r="C529" s="10"/>
      <c r="D529" s="45"/>
      <c r="E529" s="10"/>
      <c r="F529" s="45"/>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spans="2:45" ht="13.5" customHeight="1">
      <c r="B530" s="10"/>
      <c r="C530" s="10"/>
      <c r="D530" s="45"/>
      <c r="E530" s="10"/>
      <c r="F530" s="45"/>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spans="2:45" ht="13.5" customHeight="1">
      <c r="B531" s="10"/>
      <c r="C531" s="10"/>
      <c r="D531" s="45"/>
      <c r="E531" s="10"/>
      <c r="F531" s="45"/>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spans="2:45" ht="13.5" customHeight="1">
      <c r="B532" s="10"/>
      <c r="C532" s="10"/>
      <c r="D532" s="45"/>
      <c r="E532" s="10"/>
      <c r="F532" s="45"/>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spans="2:45" ht="13.5" customHeight="1">
      <c r="B533" s="10"/>
      <c r="C533" s="10"/>
      <c r="D533" s="45"/>
      <c r="E533" s="10"/>
      <c r="F533" s="45"/>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spans="2:45" ht="13.5" customHeight="1">
      <c r="B534" s="10"/>
      <c r="C534" s="10"/>
      <c r="D534" s="45"/>
      <c r="E534" s="10"/>
      <c r="F534" s="45"/>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spans="2:45" ht="13.5" customHeight="1">
      <c r="B535" s="10"/>
      <c r="C535" s="10"/>
      <c r="D535" s="45"/>
      <c r="E535" s="10"/>
      <c r="F535" s="45"/>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spans="2:45" ht="13.5" customHeight="1">
      <c r="B536" s="10"/>
      <c r="C536" s="10"/>
      <c r="D536" s="45"/>
      <c r="E536" s="10"/>
      <c r="F536" s="45"/>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spans="2:45" ht="13.5" customHeight="1">
      <c r="B537" s="10"/>
      <c r="C537" s="10"/>
      <c r="D537" s="45"/>
      <c r="E537" s="10"/>
      <c r="F537" s="45"/>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spans="2:45" ht="13.5" customHeight="1">
      <c r="B538" s="10"/>
      <c r="C538" s="10"/>
      <c r="D538" s="45"/>
      <c r="E538" s="10"/>
      <c r="F538" s="45"/>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spans="2:45" ht="13.5" customHeight="1">
      <c r="B539" s="10"/>
      <c r="C539" s="10"/>
      <c r="D539" s="45"/>
      <c r="E539" s="10"/>
      <c r="F539" s="45"/>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spans="2:45" ht="13.5" customHeight="1">
      <c r="B540" s="10"/>
      <c r="C540" s="10"/>
      <c r="D540" s="45"/>
      <c r="E540" s="10"/>
      <c r="F540" s="45"/>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spans="2:45" ht="13.5" customHeight="1">
      <c r="B541" s="10"/>
      <c r="C541" s="10"/>
      <c r="D541" s="45"/>
      <c r="E541" s="10"/>
      <c r="F541" s="45"/>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spans="2:45" ht="13.5" customHeight="1">
      <c r="B542" s="10"/>
      <c r="C542" s="10"/>
      <c r="D542" s="45"/>
      <c r="E542" s="10"/>
      <c r="F542" s="45"/>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spans="2:45" ht="13.5" customHeight="1">
      <c r="B543" s="10"/>
      <c r="C543" s="10"/>
      <c r="D543" s="45"/>
      <c r="E543" s="10"/>
      <c r="F543" s="45"/>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spans="2:45" ht="13.5" customHeight="1">
      <c r="B544" s="10"/>
      <c r="C544" s="10"/>
      <c r="D544" s="45"/>
      <c r="E544" s="10"/>
      <c r="F544" s="45"/>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spans="2:45" ht="13.5" customHeight="1">
      <c r="B545" s="10"/>
      <c r="C545" s="10"/>
      <c r="D545" s="45"/>
      <c r="E545" s="10"/>
      <c r="F545" s="45"/>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spans="2:45" ht="13.5" customHeight="1">
      <c r="B546" s="10"/>
      <c r="C546" s="10"/>
      <c r="D546" s="45"/>
      <c r="E546" s="10"/>
      <c r="F546" s="45"/>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spans="2:45" ht="13.5" customHeight="1">
      <c r="B547" s="10"/>
      <c r="C547" s="10"/>
      <c r="D547" s="45"/>
      <c r="E547" s="10"/>
      <c r="F547" s="45"/>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spans="2:45" ht="13.5" customHeight="1">
      <c r="B548" s="10"/>
      <c r="C548" s="10"/>
      <c r="D548" s="45"/>
      <c r="E548" s="10"/>
      <c r="F548" s="45"/>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spans="2:45" ht="13.5" customHeight="1">
      <c r="B549" s="10"/>
      <c r="C549" s="10"/>
      <c r="D549" s="45"/>
      <c r="E549" s="10"/>
      <c r="F549" s="45"/>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spans="2:45" ht="13.5" customHeight="1">
      <c r="B550" s="10"/>
      <c r="C550" s="10"/>
      <c r="D550" s="45"/>
      <c r="E550" s="10"/>
      <c r="F550" s="45"/>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spans="2:45" ht="13.5" customHeight="1">
      <c r="B551" s="10"/>
      <c r="C551" s="10"/>
      <c r="D551" s="45"/>
      <c r="E551" s="10"/>
      <c r="F551" s="45"/>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spans="2:45" ht="13.5" customHeight="1">
      <c r="B552" s="10"/>
      <c r="C552" s="10"/>
      <c r="D552" s="45"/>
      <c r="E552" s="10"/>
      <c r="F552" s="45"/>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spans="2:45" ht="13.5" customHeight="1">
      <c r="B553" s="10"/>
      <c r="C553" s="10"/>
      <c r="D553" s="45"/>
      <c r="E553" s="10"/>
      <c r="F553" s="45"/>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spans="2:45" ht="13.5" customHeight="1">
      <c r="B554" s="10"/>
      <c r="C554" s="10"/>
      <c r="D554" s="45"/>
      <c r="E554" s="10"/>
      <c r="F554" s="45"/>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spans="2:45" ht="13.5" customHeight="1">
      <c r="B555" s="10"/>
      <c r="C555" s="10"/>
      <c r="D555" s="45"/>
      <c r="E555" s="10"/>
      <c r="F555" s="45"/>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spans="2:45" ht="13.5" customHeight="1">
      <c r="B556" s="10"/>
      <c r="C556" s="10"/>
      <c r="D556" s="45"/>
      <c r="E556" s="10"/>
      <c r="F556" s="45"/>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spans="2:45" ht="13.5" customHeight="1">
      <c r="B557" s="10"/>
      <c r="C557" s="10"/>
      <c r="D557" s="45"/>
      <c r="E557" s="10"/>
      <c r="F557" s="45"/>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spans="2:45" ht="13.5" customHeight="1">
      <c r="B558" s="10"/>
      <c r="C558" s="10"/>
      <c r="D558" s="45"/>
      <c r="E558" s="10"/>
      <c r="F558" s="45"/>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spans="2:45" ht="13.5" customHeight="1">
      <c r="B559" s="10"/>
      <c r="C559" s="10"/>
      <c r="D559" s="45"/>
      <c r="E559" s="10"/>
      <c r="F559" s="45"/>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spans="2:45" ht="13.5" customHeight="1">
      <c r="B560" s="10"/>
      <c r="C560" s="10"/>
      <c r="D560" s="45"/>
      <c r="E560" s="10"/>
      <c r="F560" s="45"/>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spans="2:45" ht="13.5" customHeight="1">
      <c r="B561" s="10"/>
      <c r="C561" s="10"/>
      <c r="D561" s="45"/>
      <c r="E561" s="10"/>
      <c r="F561" s="45"/>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spans="2:45" ht="13.5" customHeight="1">
      <c r="B562" s="10"/>
      <c r="C562" s="10"/>
      <c r="D562" s="45"/>
      <c r="E562" s="10"/>
      <c r="F562" s="45"/>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spans="2:45" ht="13.5" customHeight="1">
      <c r="B563" s="10"/>
      <c r="C563" s="10"/>
      <c r="D563" s="45"/>
      <c r="E563" s="10"/>
      <c r="F563" s="45"/>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spans="2:45" ht="13.5" customHeight="1">
      <c r="B564" s="10"/>
      <c r="C564" s="10"/>
      <c r="D564" s="45"/>
      <c r="E564" s="10"/>
      <c r="F564" s="45"/>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spans="2:45" ht="13.5" customHeight="1">
      <c r="B565" s="10"/>
      <c r="C565" s="10"/>
      <c r="D565" s="45"/>
      <c r="E565" s="10"/>
      <c r="F565" s="45"/>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spans="2:45" ht="13.5" customHeight="1">
      <c r="B566" s="10"/>
      <c r="C566" s="10"/>
      <c r="D566" s="45"/>
      <c r="E566" s="10"/>
      <c r="F566" s="45"/>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spans="2:45" ht="13.5" customHeight="1">
      <c r="B567" s="10"/>
      <c r="C567" s="10"/>
      <c r="D567" s="45"/>
      <c r="E567" s="10"/>
      <c r="F567" s="45"/>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spans="2:45" ht="13.5" customHeight="1">
      <c r="B568" s="10"/>
      <c r="C568" s="10"/>
      <c r="D568" s="45"/>
      <c r="E568" s="10"/>
      <c r="F568" s="45"/>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spans="2:45" ht="13.5" customHeight="1">
      <c r="B569" s="10"/>
      <c r="C569" s="10"/>
      <c r="D569" s="45"/>
      <c r="E569" s="10"/>
      <c r="F569" s="45"/>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spans="2:45" ht="13.5" customHeight="1">
      <c r="B570" s="10"/>
      <c r="C570" s="10"/>
      <c r="D570" s="45"/>
      <c r="E570" s="10"/>
      <c r="F570" s="45"/>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spans="2:45" ht="13.5" customHeight="1">
      <c r="B571" s="10"/>
      <c r="C571" s="10"/>
      <c r="D571" s="45"/>
      <c r="E571" s="10"/>
      <c r="F571" s="45"/>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spans="2:45" ht="13.5" customHeight="1">
      <c r="B572" s="10"/>
      <c r="C572" s="10"/>
      <c r="D572" s="45"/>
      <c r="E572" s="10"/>
      <c r="F572" s="45"/>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spans="2:45" ht="13.5" customHeight="1">
      <c r="B573" s="10"/>
      <c r="C573" s="10"/>
      <c r="D573" s="45"/>
      <c r="E573" s="10"/>
      <c r="F573" s="45"/>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spans="2:45" ht="13.5" customHeight="1">
      <c r="B574" s="10"/>
      <c r="C574" s="10"/>
      <c r="D574" s="45"/>
      <c r="E574" s="10"/>
      <c r="F574" s="45"/>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spans="2:45" ht="13.5" customHeight="1">
      <c r="B575" s="10"/>
      <c r="C575" s="10"/>
      <c r="D575" s="45"/>
      <c r="E575" s="10"/>
      <c r="F575" s="45"/>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spans="2:45" ht="13.5" customHeight="1">
      <c r="B576" s="10"/>
      <c r="C576" s="10"/>
      <c r="D576" s="45"/>
      <c r="E576" s="10"/>
      <c r="F576" s="45"/>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spans="2:45" ht="13.5" customHeight="1">
      <c r="B577" s="10"/>
      <c r="C577" s="10"/>
      <c r="D577" s="45"/>
      <c r="E577" s="10"/>
      <c r="F577" s="45"/>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spans="2:45" ht="13.5" customHeight="1">
      <c r="B578" s="10"/>
      <c r="C578" s="10"/>
      <c r="D578" s="45"/>
      <c r="E578" s="10"/>
      <c r="F578" s="45"/>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spans="2:45" ht="13.5" customHeight="1">
      <c r="B579" s="10"/>
      <c r="C579" s="10"/>
      <c r="D579" s="45"/>
      <c r="E579" s="10"/>
      <c r="F579" s="45"/>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spans="2:45" ht="13.5" customHeight="1">
      <c r="B580" s="10"/>
      <c r="C580" s="10"/>
      <c r="D580" s="45"/>
      <c r="E580" s="10"/>
      <c r="F580" s="45"/>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spans="2:45" ht="13.5" customHeight="1">
      <c r="B581" s="10"/>
      <c r="C581" s="10"/>
      <c r="D581" s="45"/>
      <c r="E581" s="10"/>
      <c r="F581" s="45"/>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spans="2:45" ht="13.5" customHeight="1">
      <c r="B582" s="10"/>
      <c r="C582" s="10"/>
      <c r="D582" s="45"/>
      <c r="E582" s="10"/>
      <c r="F582" s="45"/>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spans="2:45" ht="13.5" customHeight="1">
      <c r="B583" s="10"/>
      <c r="C583" s="10"/>
      <c r="D583" s="45"/>
      <c r="E583" s="10"/>
      <c r="F583" s="45"/>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spans="2:45" ht="13.5" customHeight="1">
      <c r="B584" s="10"/>
      <c r="C584" s="10"/>
      <c r="D584" s="45"/>
      <c r="E584" s="10"/>
      <c r="F584" s="45"/>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spans="2:45" ht="13.5" customHeight="1">
      <c r="B585" s="10"/>
      <c r="C585" s="10"/>
      <c r="D585" s="45"/>
      <c r="E585" s="10"/>
      <c r="F585" s="45"/>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spans="2:45" ht="13.5" customHeight="1">
      <c r="B586" s="10"/>
      <c r="C586" s="10"/>
      <c r="D586" s="45"/>
      <c r="E586" s="10"/>
      <c r="F586" s="45"/>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spans="2:45" ht="13.5" customHeight="1">
      <c r="B587" s="10"/>
      <c r="C587" s="10"/>
      <c r="D587" s="45"/>
      <c r="E587" s="10"/>
      <c r="F587" s="45"/>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spans="2:45" ht="13.5" customHeight="1">
      <c r="B588" s="10"/>
      <c r="C588" s="10"/>
      <c r="D588" s="45"/>
      <c r="E588" s="10"/>
      <c r="F588" s="45"/>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spans="2:45" ht="13.5" customHeight="1">
      <c r="B589" s="10"/>
      <c r="C589" s="10"/>
      <c r="D589" s="45"/>
      <c r="E589" s="10"/>
      <c r="F589" s="45"/>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spans="2:45" ht="13.5" customHeight="1">
      <c r="B590" s="10"/>
      <c r="C590" s="10"/>
      <c r="D590" s="45"/>
      <c r="E590" s="10"/>
      <c r="F590" s="45"/>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spans="2:45" ht="13.5" customHeight="1">
      <c r="B591" s="10"/>
      <c r="C591" s="10"/>
      <c r="D591" s="45"/>
      <c r="E591" s="10"/>
      <c r="F591" s="45"/>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spans="2:45" ht="13.5" customHeight="1">
      <c r="B592" s="10"/>
      <c r="C592" s="10"/>
      <c r="D592" s="45"/>
      <c r="E592" s="10"/>
      <c r="F592" s="45"/>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spans="2:45" ht="13.5" customHeight="1">
      <c r="B593" s="10"/>
      <c r="C593" s="10"/>
      <c r="D593" s="45"/>
      <c r="E593" s="10"/>
      <c r="F593" s="45"/>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spans="2:45" ht="13.5" customHeight="1">
      <c r="B594" s="10"/>
      <c r="C594" s="10"/>
      <c r="D594" s="45"/>
      <c r="E594" s="10"/>
      <c r="F594" s="45"/>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spans="2:45" ht="13.5" customHeight="1">
      <c r="B595" s="10"/>
      <c r="C595" s="10"/>
      <c r="D595" s="45"/>
      <c r="E595" s="10"/>
      <c r="F595" s="45"/>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spans="2:45" ht="13.5" customHeight="1">
      <c r="B596" s="10"/>
      <c r="C596" s="10"/>
      <c r="D596" s="45"/>
      <c r="E596" s="10"/>
      <c r="F596" s="45"/>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spans="2:45" ht="13.5" customHeight="1">
      <c r="B597" s="10"/>
      <c r="C597" s="10"/>
      <c r="D597" s="45"/>
      <c r="E597" s="10"/>
      <c r="F597" s="45"/>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spans="2:45" ht="13.5" customHeight="1">
      <c r="B598" s="10"/>
      <c r="C598" s="10"/>
      <c r="D598" s="45"/>
      <c r="E598" s="10"/>
      <c r="F598" s="45"/>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spans="2:45" ht="13.5" customHeight="1">
      <c r="B599" s="10"/>
      <c r="C599" s="10"/>
      <c r="D599" s="45"/>
      <c r="E599" s="10"/>
      <c r="F599" s="45"/>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spans="2:45" ht="13.5" customHeight="1">
      <c r="B600" s="10"/>
      <c r="C600" s="10"/>
      <c r="D600" s="45"/>
      <c r="E600" s="10"/>
      <c r="F600" s="45"/>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spans="2:45" ht="13.5" customHeight="1">
      <c r="B601" s="10"/>
      <c r="C601" s="10"/>
      <c r="D601" s="45"/>
      <c r="E601" s="10"/>
      <c r="F601" s="45"/>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spans="2:45" ht="13.5" customHeight="1">
      <c r="B602" s="10"/>
      <c r="C602" s="10"/>
      <c r="D602" s="45"/>
      <c r="E602" s="10"/>
      <c r="F602" s="45"/>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spans="2:45" ht="13.5" customHeight="1">
      <c r="B603" s="10"/>
      <c r="C603" s="10"/>
      <c r="D603" s="45"/>
      <c r="E603" s="10"/>
      <c r="F603" s="45"/>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spans="2:45" ht="13.5" customHeight="1">
      <c r="B604" s="10"/>
      <c r="C604" s="10"/>
      <c r="D604" s="45"/>
      <c r="E604" s="10"/>
      <c r="F604" s="45"/>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spans="2:45" ht="13.5" customHeight="1">
      <c r="B605" s="10"/>
      <c r="C605" s="10"/>
      <c r="D605" s="45"/>
      <c r="E605" s="10"/>
      <c r="F605" s="45"/>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spans="2:45" ht="13.5" customHeight="1">
      <c r="B606" s="10"/>
      <c r="C606" s="10"/>
      <c r="D606" s="45"/>
      <c r="E606" s="10"/>
      <c r="F606" s="45"/>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spans="2:45" ht="13.5" customHeight="1">
      <c r="B607" s="10"/>
      <c r="C607" s="10"/>
      <c r="D607" s="45"/>
      <c r="E607" s="10"/>
      <c r="F607" s="45"/>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spans="2:45" ht="13.5" customHeight="1">
      <c r="B608" s="10"/>
      <c r="C608" s="10"/>
      <c r="D608" s="45"/>
      <c r="E608" s="10"/>
      <c r="F608" s="45"/>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spans="2:45" ht="13.5" customHeight="1">
      <c r="B609" s="10"/>
      <c r="C609" s="10"/>
      <c r="D609" s="45"/>
      <c r="E609" s="10"/>
      <c r="F609" s="45"/>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spans="2:45" ht="13.5" customHeight="1">
      <c r="B610" s="10"/>
      <c r="C610" s="10"/>
      <c r="D610" s="45"/>
      <c r="E610" s="10"/>
      <c r="F610" s="45"/>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spans="2:45" ht="13.5" customHeight="1">
      <c r="B611" s="10"/>
      <c r="C611" s="10"/>
      <c r="D611" s="45"/>
      <c r="E611" s="10"/>
      <c r="F611" s="45"/>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spans="2:45" ht="13.5" customHeight="1">
      <c r="B612" s="10"/>
      <c r="C612" s="10"/>
      <c r="D612" s="45"/>
      <c r="E612" s="10"/>
      <c r="F612" s="45"/>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spans="2:45" ht="13.5" customHeight="1">
      <c r="B613" s="10"/>
      <c r="C613" s="10"/>
      <c r="D613" s="45"/>
      <c r="E613" s="10"/>
      <c r="F613" s="45"/>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spans="2:45" ht="13.5" customHeight="1">
      <c r="B614" s="10"/>
      <c r="C614" s="10"/>
      <c r="D614" s="45"/>
      <c r="E614" s="10"/>
      <c r="F614" s="45"/>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spans="2:45" ht="13.5" customHeight="1">
      <c r="B615" s="10"/>
      <c r="C615" s="10"/>
      <c r="D615" s="45"/>
      <c r="E615" s="10"/>
      <c r="F615" s="45"/>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spans="2:45" ht="13.5" customHeight="1">
      <c r="B616" s="10"/>
      <c r="C616" s="10"/>
      <c r="D616" s="45"/>
      <c r="E616" s="10"/>
      <c r="F616" s="45"/>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spans="2:45" ht="13.5" customHeight="1">
      <c r="B617" s="10"/>
      <c r="C617" s="10"/>
      <c r="D617" s="45"/>
      <c r="E617" s="10"/>
      <c r="F617" s="45"/>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spans="2:45" ht="13.5" customHeight="1">
      <c r="B618" s="10"/>
      <c r="C618" s="10"/>
      <c r="D618" s="45"/>
      <c r="E618" s="10"/>
      <c r="F618" s="45"/>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spans="2:45" ht="13.5" customHeight="1">
      <c r="B619" s="10"/>
      <c r="C619" s="10"/>
      <c r="D619" s="45"/>
      <c r="E619" s="10"/>
      <c r="F619" s="45"/>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spans="2:45" ht="13.5" customHeight="1">
      <c r="B620" s="10"/>
      <c r="C620" s="10"/>
      <c r="D620" s="45"/>
      <c r="E620" s="10"/>
      <c r="F620" s="45"/>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spans="2:45" ht="13.5" customHeight="1">
      <c r="B621" s="10"/>
      <c r="C621" s="10"/>
      <c r="D621" s="45"/>
      <c r="E621" s="10"/>
      <c r="F621" s="45"/>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spans="2:45" ht="13.5" customHeight="1">
      <c r="B622" s="10"/>
      <c r="C622" s="10"/>
      <c r="D622" s="45"/>
      <c r="E622" s="10"/>
      <c r="F622" s="45"/>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spans="2:45" ht="13.5" customHeight="1">
      <c r="B623" s="10"/>
      <c r="C623" s="10"/>
      <c r="D623" s="45"/>
      <c r="E623" s="10"/>
      <c r="F623" s="45"/>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spans="2:45" ht="13.5" customHeight="1">
      <c r="B624" s="10"/>
      <c r="C624" s="10"/>
      <c r="D624" s="45"/>
      <c r="E624" s="10"/>
      <c r="F624" s="45"/>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spans="2:45" ht="13.5" customHeight="1">
      <c r="B625" s="10"/>
      <c r="C625" s="10"/>
      <c r="D625" s="45"/>
      <c r="E625" s="10"/>
      <c r="F625" s="45"/>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spans="2:45" ht="13.5" customHeight="1">
      <c r="B626" s="10"/>
      <c r="C626" s="10"/>
      <c r="D626" s="45"/>
      <c r="E626" s="10"/>
      <c r="F626" s="45"/>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spans="2:45" ht="13.5" customHeight="1">
      <c r="B627" s="10"/>
      <c r="C627" s="10"/>
      <c r="D627" s="45"/>
      <c r="E627" s="10"/>
      <c r="F627" s="45"/>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spans="2:45" ht="13.5" customHeight="1">
      <c r="B628" s="10"/>
      <c r="C628" s="10"/>
      <c r="D628" s="45"/>
      <c r="E628" s="10"/>
      <c r="F628" s="45"/>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spans="2:45" ht="13.5" customHeight="1">
      <c r="B629" s="10"/>
      <c r="C629" s="10"/>
      <c r="D629" s="45"/>
      <c r="E629" s="10"/>
      <c r="F629" s="45"/>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spans="2:45" ht="13.5" customHeight="1">
      <c r="B630" s="10"/>
      <c r="C630" s="10"/>
      <c r="D630" s="45"/>
      <c r="E630" s="10"/>
      <c r="F630" s="45"/>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spans="2:45" ht="13.5" customHeight="1">
      <c r="B631" s="10"/>
      <c r="C631" s="10"/>
      <c r="D631" s="45"/>
      <c r="E631" s="10"/>
      <c r="F631" s="45"/>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spans="2:45" ht="13.5" customHeight="1">
      <c r="B632" s="10"/>
      <c r="C632" s="10"/>
      <c r="D632" s="45"/>
      <c r="E632" s="10"/>
      <c r="F632" s="45"/>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spans="2:45" ht="13.5" customHeight="1">
      <c r="B633" s="10"/>
      <c r="C633" s="10"/>
      <c r="D633" s="45"/>
      <c r="E633" s="10"/>
      <c r="F633" s="45"/>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spans="2:45" ht="13.5" customHeight="1">
      <c r="B634" s="10"/>
      <c r="C634" s="10"/>
      <c r="D634" s="45"/>
      <c r="E634" s="10"/>
      <c r="F634" s="45"/>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spans="2:45" ht="13.5" customHeight="1">
      <c r="B635" s="10"/>
      <c r="C635" s="10"/>
      <c r="D635" s="45"/>
      <c r="E635" s="10"/>
      <c r="F635" s="45"/>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spans="2:45" ht="13.5" customHeight="1">
      <c r="B636" s="10"/>
      <c r="C636" s="10"/>
      <c r="D636" s="45"/>
      <c r="E636" s="10"/>
      <c r="F636" s="45"/>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spans="2:45" ht="13.5" customHeight="1">
      <c r="B637" s="10"/>
      <c r="C637" s="10"/>
      <c r="D637" s="45"/>
      <c r="E637" s="10"/>
      <c r="F637" s="45"/>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spans="2:45" ht="13.5" customHeight="1">
      <c r="B638" s="10"/>
      <c r="C638" s="10"/>
      <c r="D638" s="45"/>
      <c r="E638" s="10"/>
      <c r="F638" s="45"/>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spans="2:45" ht="13.5" customHeight="1">
      <c r="B639" s="10"/>
      <c r="C639" s="10"/>
      <c r="D639" s="45"/>
      <c r="E639" s="10"/>
      <c r="F639" s="45"/>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spans="2:45" ht="13.5" customHeight="1">
      <c r="B640" s="10"/>
      <c r="C640" s="10"/>
      <c r="D640" s="45"/>
      <c r="E640" s="10"/>
      <c r="F640" s="45"/>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spans="2:45" ht="13.5" customHeight="1">
      <c r="B641" s="10"/>
      <c r="C641" s="10"/>
      <c r="D641" s="45"/>
      <c r="E641" s="10"/>
      <c r="F641" s="45"/>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spans="2:45" ht="13.5" customHeight="1">
      <c r="B642" s="10"/>
      <c r="C642" s="10"/>
      <c r="D642" s="45"/>
      <c r="E642" s="10"/>
      <c r="F642" s="45"/>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spans="2:45" ht="13.5" customHeight="1">
      <c r="B643" s="10"/>
      <c r="C643" s="10"/>
      <c r="D643" s="45"/>
      <c r="E643" s="10"/>
      <c r="F643" s="45"/>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spans="2:45" ht="13.5" customHeight="1">
      <c r="B644" s="10"/>
      <c r="C644" s="10"/>
      <c r="D644" s="45"/>
      <c r="E644" s="10"/>
      <c r="F644" s="45"/>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spans="2:45" ht="13.5" customHeight="1">
      <c r="B645" s="10"/>
      <c r="C645" s="10"/>
      <c r="D645" s="45"/>
      <c r="E645" s="10"/>
      <c r="F645" s="45"/>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spans="2:45" ht="13.5" customHeight="1">
      <c r="B646" s="10"/>
      <c r="C646" s="10"/>
      <c r="D646" s="45"/>
      <c r="E646" s="10"/>
      <c r="F646" s="45"/>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spans="2:45" ht="13.5" customHeight="1">
      <c r="B647" s="10"/>
      <c r="C647" s="10"/>
      <c r="D647" s="45"/>
      <c r="E647" s="10"/>
      <c r="F647" s="45"/>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spans="2:45" ht="13.5" customHeight="1">
      <c r="B648" s="10"/>
      <c r="C648" s="10"/>
      <c r="D648" s="45"/>
      <c r="E648" s="10"/>
      <c r="F648" s="45"/>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spans="2:45" ht="13.5" customHeight="1">
      <c r="B649" s="10"/>
      <c r="C649" s="10"/>
      <c r="D649" s="45"/>
      <c r="E649" s="10"/>
      <c r="F649" s="45"/>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spans="2:45" ht="13.5" customHeight="1">
      <c r="B650" s="10"/>
      <c r="C650" s="10"/>
      <c r="D650" s="45"/>
      <c r="E650" s="10"/>
      <c r="F650" s="45"/>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spans="2:45" ht="13.5" customHeight="1">
      <c r="B651" s="10"/>
      <c r="C651" s="10"/>
      <c r="D651" s="45"/>
      <c r="E651" s="10"/>
      <c r="F651" s="45"/>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spans="2:45" ht="13.5" customHeight="1">
      <c r="B652" s="10"/>
      <c r="C652" s="10"/>
      <c r="D652" s="45"/>
      <c r="E652" s="10"/>
      <c r="F652" s="45"/>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spans="2:45" ht="13.5" customHeight="1">
      <c r="B653" s="10"/>
      <c r="C653" s="10"/>
      <c r="D653" s="45"/>
      <c r="E653" s="10"/>
      <c r="F653" s="45"/>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spans="2:45" ht="13.5" customHeight="1">
      <c r="B654" s="10"/>
      <c r="C654" s="10"/>
      <c r="D654" s="45"/>
      <c r="E654" s="10"/>
      <c r="F654" s="45"/>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spans="2:45" ht="13.5" customHeight="1">
      <c r="B655" s="10"/>
      <c r="C655" s="10"/>
      <c r="D655" s="45"/>
      <c r="E655" s="10"/>
      <c r="F655" s="45"/>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spans="2:45" ht="13.5" customHeight="1">
      <c r="B656" s="10"/>
      <c r="C656" s="10"/>
      <c r="D656" s="45"/>
      <c r="E656" s="10"/>
      <c r="F656" s="45"/>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spans="2:45" ht="13.5" customHeight="1">
      <c r="B657" s="10"/>
      <c r="C657" s="10"/>
      <c r="D657" s="45"/>
      <c r="E657" s="10"/>
      <c r="F657" s="45"/>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spans="2:45" ht="13.5" customHeight="1">
      <c r="B658" s="10"/>
      <c r="C658" s="10"/>
      <c r="D658" s="45"/>
      <c r="E658" s="10"/>
      <c r="F658" s="45"/>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spans="2:45" ht="13.5" customHeight="1">
      <c r="B659" s="10"/>
      <c r="C659" s="10"/>
      <c r="D659" s="45"/>
      <c r="E659" s="10"/>
      <c r="F659" s="45"/>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spans="2:45" ht="13.5" customHeight="1">
      <c r="B660" s="10"/>
      <c r="C660" s="10"/>
      <c r="D660" s="45"/>
      <c r="E660" s="10"/>
      <c r="F660" s="45"/>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spans="2:45" ht="13.5" customHeight="1">
      <c r="B661" s="10"/>
      <c r="C661" s="10"/>
      <c r="D661" s="45"/>
      <c r="E661" s="10"/>
      <c r="F661" s="45"/>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spans="2:45" ht="13.5" customHeight="1">
      <c r="B662" s="10"/>
      <c r="C662" s="10"/>
      <c r="D662" s="45"/>
      <c r="E662" s="10"/>
      <c r="F662" s="45"/>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spans="2:45" ht="13.5" customHeight="1">
      <c r="B663" s="10"/>
      <c r="C663" s="10"/>
      <c r="D663" s="45"/>
      <c r="E663" s="10"/>
      <c r="F663" s="45"/>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spans="2:45" ht="13.5" customHeight="1">
      <c r="B664" s="10"/>
      <c r="C664" s="10"/>
      <c r="D664" s="45"/>
      <c r="E664" s="10"/>
      <c r="F664" s="45"/>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spans="2:45" ht="13.5" customHeight="1">
      <c r="B665" s="10"/>
      <c r="C665" s="10"/>
      <c r="D665" s="45"/>
      <c r="E665" s="10"/>
      <c r="F665" s="45"/>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spans="2:45" ht="13.5" customHeight="1">
      <c r="B666" s="10"/>
      <c r="C666" s="10"/>
      <c r="D666" s="45"/>
      <c r="E666" s="10"/>
      <c r="F666" s="45"/>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spans="2:45" ht="13.5" customHeight="1">
      <c r="B667" s="10"/>
      <c r="C667" s="10"/>
      <c r="D667" s="45"/>
      <c r="E667" s="10"/>
      <c r="F667" s="45"/>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spans="2:45" ht="13.5" customHeight="1">
      <c r="B668" s="10"/>
      <c r="C668" s="10"/>
      <c r="D668" s="45"/>
      <c r="E668" s="10"/>
      <c r="F668" s="45"/>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spans="2:45" ht="13.5" customHeight="1">
      <c r="B669" s="10"/>
      <c r="C669" s="10"/>
      <c r="D669" s="45"/>
      <c r="E669" s="10"/>
      <c r="F669" s="45"/>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spans="2:45" ht="13.5" customHeight="1">
      <c r="B670" s="10"/>
      <c r="C670" s="10"/>
      <c r="D670" s="45"/>
      <c r="E670" s="10"/>
      <c r="F670" s="45"/>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spans="2:45" ht="13.5" customHeight="1">
      <c r="B671" s="10"/>
      <c r="C671" s="10"/>
      <c r="D671" s="45"/>
      <c r="E671" s="10"/>
      <c r="F671" s="45"/>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spans="2:45" ht="13.5" customHeight="1">
      <c r="B672" s="10"/>
      <c r="C672" s="10"/>
      <c r="D672" s="45"/>
      <c r="E672" s="10"/>
      <c r="F672" s="45"/>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spans="2:45" ht="13.5" customHeight="1">
      <c r="B673" s="10"/>
      <c r="C673" s="10"/>
      <c r="D673" s="45"/>
      <c r="E673" s="10"/>
      <c r="F673" s="45"/>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spans="2:45" ht="13.5" customHeight="1">
      <c r="B674" s="10"/>
      <c r="C674" s="10"/>
      <c r="D674" s="45"/>
      <c r="E674" s="10"/>
      <c r="F674" s="45"/>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spans="2:45" ht="13.5" customHeight="1">
      <c r="B675" s="10"/>
      <c r="C675" s="10"/>
      <c r="D675" s="45"/>
      <c r="E675" s="10"/>
      <c r="F675" s="45"/>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spans="2:45" ht="13.5" customHeight="1">
      <c r="B676" s="10"/>
      <c r="C676" s="10"/>
      <c r="D676" s="45"/>
      <c r="E676" s="10"/>
      <c r="F676" s="45"/>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spans="2:45" ht="13.5" customHeight="1">
      <c r="B677" s="10"/>
      <c r="C677" s="10"/>
      <c r="D677" s="45"/>
      <c r="E677" s="10"/>
      <c r="F677" s="45"/>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spans="2:45" ht="13.5" customHeight="1">
      <c r="B678" s="10"/>
      <c r="C678" s="10"/>
      <c r="D678" s="45"/>
      <c r="E678" s="10"/>
      <c r="F678" s="45"/>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spans="2:45" ht="13.5" customHeight="1">
      <c r="B679" s="10"/>
      <c r="C679" s="10"/>
      <c r="D679" s="45"/>
      <c r="E679" s="10"/>
      <c r="F679" s="45"/>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spans="2:45" ht="13.5" customHeight="1">
      <c r="B680" s="10"/>
      <c r="C680" s="10"/>
      <c r="D680" s="45"/>
      <c r="E680" s="10"/>
      <c r="F680" s="45"/>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spans="2:45" ht="13.5" customHeight="1">
      <c r="B681" s="10"/>
      <c r="C681" s="10"/>
      <c r="D681" s="45"/>
      <c r="E681" s="10"/>
      <c r="F681" s="45"/>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spans="2:45" ht="13.5" customHeight="1">
      <c r="B682" s="10"/>
      <c r="C682" s="10"/>
      <c r="D682" s="45"/>
      <c r="E682" s="10"/>
      <c r="F682" s="45"/>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spans="2:45" ht="13.5" customHeight="1">
      <c r="B683" s="10"/>
      <c r="C683" s="10"/>
      <c r="D683" s="45"/>
      <c r="E683" s="10"/>
      <c r="F683" s="45"/>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spans="2:45" ht="13.5" customHeight="1">
      <c r="B684" s="10"/>
      <c r="C684" s="10"/>
      <c r="D684" s="45"/>
      <c r="E684" s="10"/>
      <c r="F684" s="45"/>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spans="2:45" ht="13.5" customHeight="1">
      <c r="B685" s="10"/>
      <c r="C685" s="10"/>
      <c r="D685" s="45"/>
      <c r="E685" s="10"/>
      <c r="F685" s="45"/>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spans="2:45" ht="13.5" customHeight="1">
      <c r="B686" s="10"/>
      <c r="C686" s="10"/>
      <c r="D686" s="45"/>
      <c r="E686" s="10"/>
      <c r="F686" s="45"/>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spans="2:45" ht="13.5" customHeight="1">
      <c r="B687" s="10"/>
      <c r="C687" s="10"/>
      <c r="D687" s="45"/>
      <c r="E687" s="10"/>
      <c r="F687" s="45"/>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spans="2:45" ht="13.5" customHeight="1">
      <c r="B688" s="10"/>
      <c r="C688" s="10"/>
      <c r="D688" s="45"/>
      <c r="E688" s="10"/>
      <c r="F688" s="45"/>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spans="2:45" ht="13.5" customHeight="1">
      <c r="B689" s="10"/>
      <c r="C689" s="10"/>
      <c r="D689" s="45"/>
      <c r="E689" s="10"/>
      <c r="F689" s="45"/>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spans="2:45" ht="13.5" customHeight="1">
      <c r="B690" s="10"/>
      <c r="C690" s="10"/>
      <c r="D690" s="45"/>
      <c r="E690" s="10"/>
      <c r="F690" s="45"/>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spans="2:45" ht="13.5" customHeight="1">
      <c r="B691" s="10"/>
      <c r="C691" s="10"/>
      <c r="D691" s="45"/>
      <c r="E691" s="10"/>
      <c r="F691" s="45"/>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spans="2:45" ht="13.5" customHeight="1">
      <c r="B692" s="10"/>
      <c r="C692" s="10"/>
      <c r="D692" s="45"/>
      <c r="E692" s="10"/>
      <c r="F692" s="45"/>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spans="2:45" ht="13.5" customHeight="1">
      <c r="B693" s="10"/>
      <c r="C693" s="10"/>
      <c r="D693" s="45"/>
      <c r="E693" s="10"/>
      <c r="F693" s="45"/>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spans="2:45" ht="13.5" customHeight="1">
      <c r="B694" s="10"/>
      <c r="C694" s="10"/>
      <c r="D694" s="45"/>
      <c r="E694" s="10"/>
      <c r="F694" s="45"/>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spans="2:45" ht="13.5" customHeight="1">
      <c r="B695" s="10"/>
      <c r="C695" s="10"/>
      <c r="D695" s="45"/>
      <c r="E695" s="10"/>
      <c r="F695" s="45"/>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spans="2:45" ht="13.5" customHeight="1">
      <c r="B696" s="10"/>
      <c r="C696" s="10"/>
      <c r="D696" s="45"/>
      <c r="E696" s="10"/>
      <c r="F696" s="45"/>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spans="2:45" ht="13.5" customHeight="1">
      <c r="B697" s="10"/>
      <c r="C697" s="10"/>
      <c r="D697" s="45"/>
      <c r="E697" s="10"/>
      <c r="F697" s="45"/>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spans="2:45" ht="13.5" customHeight="1">
      <c r="B698" s="10"/>
      <c r="C698" s="10"/>
      <c r="D698" s="45"/>
      <c r="E698" s="10"/>
      <c r="F698" s="45"/>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spans="2:45" ht="13.5" customHeight="1">
      <c r="B699" s="10"/>
      <c r="C699" s="10"/>
      <c r="D699" s="45"/>
      <c r="E699" s="10"/>
      <c r="F699" s="45"/>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spans="2:45" ht="13.5" customHeight="1">
      <c r="B700" s="10"/>
      <c r="C700" s="10"/>
      <c r="D700" s="45"/>
      <c r="E700" s="10"/>
      <c r="F700" s="45"/>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spans="2:45" ht="13.5" customHeight="1">
      <c r="B701" s="10"/>
      <c r="C701" s="10"/>
      <c r="D701" s="45"/>
      <c r="E701" s="10"/>
      <c r="F701" s="45"/>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spans="2:45" ht="13.5" customHeight="1">
      <c r="B702" s="10"/>
      <c r="C702" s="10"/>
      <c r="D702" s="45"/>
      <c r="E702" s="10"/>
      <c r="F702" s="45"/>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spans="2:45" ht="13.5" customHeight="1">
      <c r="B703" s="10"/>
      <c r="C703" s="10"/>
      <c r="D703" s="45"/>
      <c r="E703" s="10"/>
      <c r="F703" s="45"/>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spans="2:45" ht="13.5" customHeight="1">
      <c r="B704" s="10"/>
      <c r="C704" s="10"/>
      <c r="D704" s="45"/>
      <c r="E704" s="10"/>
      <c r="F704" s="45"/>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spans="2:45" ht="13.5" customHeight="1">
      <c r="B705" s="10"/>
      <c r="C705" s="10"/>
      <c r="D705" s="45"/>
      <c r="E705" s="10"/>
      <c r="F705" s="45"/>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spans="2:45" ht="13.5" customHeight="1">
      <c r="B706" s="10"/>
      <c r="C706" s="10"/>
      <c r="D706" s="45"/>
      <c r="E706" s="10"/>
      <c r="F706" s="45"/>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spans="2:45" ht="13.5" customHeight="1">
      <c r="B707" s="10"/>
      <c r="C707" s="10"/>
      <c r="D707" s="45"/>
      <c r="E707" s="10"/>
      <c r="F707" s="45"/>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spans="2:45" ht="13.5" customHeight="1">
      <c r="B708" s="10"/>
      <c r="C708" s="10"/>
      <c r="D708" s="45"/>
      <c r="E708" s="10"/>
      <c r="F708" s="45"/>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spans="2:45" ht="13.5" customHeight="1">
      <c r="B709" s="10"/>
      <c r="C709" s="10"/>
      <c r="D709" s="45"/>
      <c r="E709" s="10"/>
      <c r="F709" s="45"/>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spans="2:45" ht="13.5" customHeight="1">
      <c r="B710" s="10"/>
      <c r="C710" s="10"/>
      <c r="D710" s="45"/>
      <c r="E710" s="10"/>
      <c r="F710" s="45"/>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spans="2:45" ht="13.5" customHeight="1">
      <c r="B711" s="10"/>
      <c r="C711" s="10"/>
      <c r="D711" s="45"/>
      <c r="E711" s="10"/>
      <c r="F711" s="45"/>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spans="2:45" ht="13.5" customHeight="1">
      <c r="B712" s="10"/>
      <c r="C712" s="10"/>
      <c r="D712" s="45"/>
      <c r="E712" s="10"/>
      <c r="F712" s="45"/>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spans="2:45" ht="13.5" customHeight="1">
      <c r="B713" s="10"/>
      <c r="C713" s="10"/>
      <c r="D713" s="45"/>
      <c r="E713" s="10"/>
      <c r="F713" s="45"/>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spans="2:45" ht="13.5" customHeight="1">
      <c r="B714" s="10"/>
      <c r="C714" s="10"/>
      <c r="D714" s="45"/>
      <c r="E714" s="10"/>
      <c r="F714" s="45"/>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spans="2:45" ht="13.5" customHeight="1">
      <c r="B715" s="10"/>
      <c r="C715" s="10"/>
      <c r="D715" s="45"/>
      <c r="E715" s="10"/>
      <c r="F715" s="45"/>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spans="2:45" ht="13.5" customHeight="1">
      <c r="B716" s="10"/>
      <c r="C716" s="10"/>
      <c r="D716" s="45"/>
      <c r="E716" s="10"/>
      <c r="F716" s="45"/>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spans="2:45" ht="13.5" customHeight="1">
      <c r="B717" s="10"/>
      <c r="C717" s="10"/>
      <c r="D717" s="45"/>
      <c r="E717" s="10"/>
      <c r="F717" s="45"/>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spans="2:45" ht="13.5" customHeight="1">
      <c r="B718" s="10"/>
      <c r="C718" s="10"/>
      <c r="D718" s="45"/>
      <c r="E718" s="10"/>
      <c r="F718" s="45"/>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spans="2:45" ht="13.5" customHeight="1">
      <c r="B719" s="10"/>
      <c r="C719" s="10"/>
      <c r="D719" s="45"/>
      <c r="E719" s="10"/>
      <c r="F719" s="45"/>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spans="2:45" ht="13.5" customHeight="1">
      <c r="B720" s="10"/>
      <c r="C720" s="10"/>
      <c r="D720" s="45"/>
      <c r="E720" s="10"/>
      <c r="F720" s="45"/>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spans="2:45" ht="13.5" customHeight="1">
      <c r="B721" s="10"/>
      <c r="C721" s="10"/>
      <c r="D721" s="45"/>
      <c r="E721" s="10"/>
      <c r="F721" s="45"/>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spans="2:45" ht="13.5" customHeight="1">
      <c r="B722" s="10"/>
      <c r="C722" s="10"/>
      <c r="D722" s="45"/>
      <c r="E722" s="10"/>
      <c r="F722" s="45"/>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spans="2:45" ht="13.5" customHeight="1">
      <c r="B723" s="10"/>
      <c r="C723" s="10"/>
      <c r="D723" s="45"/>
      <c r="E723" s="10"/>
      <c r="F723" s="45"/>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spans="2:45" ht="13.5" customHeight="1">
      <c r="B724" s="10"/>
      <c r="C724" s="10"/>
      <c r="D724" s="45"/>
      <c r="E724" s="10"/>
      <c r="F724" s="45"/>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spans="2:45" ht="13.5" customHeight="1">
      <c r="B725" s="10"/>
      <c r="C725" s="10"/>
      <c r="D725" s="45"/>
      <c r="E725" s="10"/>
      <c r="F725" s="45"/>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spans="2:45" ht="13.5" customHeight="1">
      <c r="B726" s="10"/>
      <c r="C726" s="10"/>
      <c r="D726" s="45"/>
      <c r="E726" s="10"/>
      <c r="F726" s="45"/>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spans="2:45" ht="13.5" customHeight="1">
      <c r="B727" s="10"/>
      <c r="C727" s="10"/>
      <c r="D727" s="45"/>
      <c r="E727" s="10"/>
      <c r="F727" s="45"/>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spans="2:45" ht="13.5" customHeight="1">
      <c r="B728" s="10"/>
      <c r="C728" s="10"/>
      <c r="D728" s="45"/>
      <c r="E728" s="10"/>
      <c r="F728" s="45"/>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spans="2:45" ht="13.5" customHeight="1">
      <c r="B729" s="10"/>
      <c r="C729" s="10"/>
      <c r="D729" s="45"/>
      <c r="E729" s="10"/>
      <c r="F729" s="45"/>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spans="2:45" ht="13.5" customHeight="1">
      <c r="B730" s="10"/>
      <c r="C730" s="10"/>
      <c r="D730" s="45"/>
      <c r="E730" s="10"/>
      <c r="F730" s="45"/>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spans="2:45" ht="13.5" customHeight="1">
      <c r="B731" s="10"/>
      <c r="C731" s="10"/>
      <c r="D731" s="45"/>
      <c r="E731" s="10"/>
      <c r="F731" s="45"/>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spans="2:45" ht="13.5" customHeight="1">
      <c r="B732" s="10"/>
      <c r="C732" s="10"/>
      <c r="D732" s="45"/>
      <c r="E732" s="10"/>
      <c r="F732" s="45"/>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spans="2:45" ht="13.5" customHeight="1">
      <c r="B733" s="10"/>
      <c r="C733" s="10"/>
      <c r="D733" s="45"/>
      <c r="E733" s="10"/>
      <c r="F733" s="45"/>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spans="2:45" ht="13.5" customHeight="1">
      <c r="B734" s="10"/>
      <c r="C734" s="10"/>
      <c r="D734" s="45"/>
      <c r="E734" s="10"/>
      <c r="F734" s="45"/>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spans="2:45" ht="13.5" customHeight="1">
      <c r="B735" s="10"/>
      <c r="C735" s="10"/>
      <c r="D735" s="45"/>
      <c r="E735" s="10"/>
      <c r="F735" s="45"/>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spans="2:45" ht="13.5" customHeight="1">
      <c r="B736" s="10"/>
      <c r="C736" s="10"/>
      <c r="D736" s="45"/>
      <c r="E736" s="10"/>
      <c r="F736" s="45"/>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spans="2:45" ht="13.5" customHeight="1">
      <c r="B737" s="10"/>
      <c r="C737" s="10"/>
      <c r="D737" s="45"/>
      <c r="E737" s="10"/>
      <c r="F737" s="45"/>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spans="2:45" ht="13.5" customHeight="1">
      <c r="B738" s="10"/>
      <c r="C738" s="10"/>
      <c r="D738" s="45"/>
      <c r="E738" s="10"/>
      <c r="F738" s="45"/>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spans="2:45" ht="13.5" customHeight="1">
      <c r="B739" s="10"/>
      <c r="C739" s="10"/>
      <c r="D739" s="45"/>
      <c r="E739" s="10"/>
      <c r="F739" s="45"/>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spans="2:45" ht="13.5" customHeight="1">
      <c r="B740" s="10"/>
      <c r="C740" s="10"/>
      <c r="D740" s="45"/>
      <c r="E740" s="10"/>
      <c r="F740" s="45"/>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spans="2:45" ht="13.5" customHeight="1">
      <c r="B741" s="10"/>
      <c r="C741" s="10"/>
      <c r="D741" s="45"/>
      <c r="E741" s="10"/>
      <c r="F741" s="45"/>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spans="2:45" ht="13.5" customHeight="1">
      <c r="B742" s="10"/>
      <c r="C742" s="10"/>
      <c r="D742" s="45"/>
      <c r="E742" s="10"/>
      <c r="F742" s="45"/>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spans="2:45" ht="13.5" customHeight="1">
      <c r="B743" s="10"/>
      <c r="C743" s="10"/>
      <c r="D743" s="45"/>
      <c r="E743" s="10"/>
      <c r="F743" s="45"/>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spans="2:45" ht="13.5" customHeight="1">
      <c r="B744" s="10"/>
      <c r="C744" s="10"/>
      <c r="D744" s="45"/>
      <c r="E744" s="10"/>
      <c r="F744" s="45"/>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spans="2:45" ht="13.5" customHeight="1">
      <c r="B745" s="10"/>
      <c r="C745" s="10"/>
      <c r="D745" s="45"/>
      <c r="E745" s="10"/>
      <c r="F745" s="45"/>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spans="2:45" ht="13.5" customHeight="1">
      <c r="B746" s="10"/>
      <c r="C746" s="10"/>
      <c r="D746" s="45"/>
      <c r="E746" s="10"/>
      <c r="F746" s="45"/>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spans="2:45" ht="13.5" customHeight="1">
      <c r="B747" s="10"/>
      <c r="C747" s="10"/>
      <c r="D747" s="45"/>
      <c r="E747" s="10"/>
      <c r="F747" s="45"/>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spans="2:45" ht="13.5" customHeight="1">
      <c r="B748" s="10"/>
      <c r="C748" s="10"/>
      <c r="D748" s="45"/>
      <c r="E748" s="10"/>
      <c r="F748" s="45"/>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spans="2:45" ht="13.5" customHeight="1">
      <c r="B749" s="10"/>
      <c r="C749" s="10"/>
      <c r="D749" s="45"/>
      <c r="E749" s="10"/>
      <c r="F749" s="45"/>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spans="2:45" ht="13.5" customHeight="1">
      <c r="B750" s="10"/>
      <c r="C750" s="10"/>
      <c r="D750" s="45"/>
      <c r="E750" s="10"/>
      <c r="F750" s="45"/>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spans="2:45" ht="13.5" customHeight="1">
      <c r="B751" s="10"/>
      <c r="C751" s="10"/>
      <c r="D751" s="45"/>
      <c r="E751" s="10"/>
      <c r="F751" s="45"/>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spans="2:45" ht="13.5" customHeight="1">
      <c r="B752" s="10"/>
      <c r="C752" s="10"/>
      <c r="D752" s="45"/>
      <c r="E752" s="10"/>
      <c r="F752" s="45"/>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spans="2:45" ht="13.5" customHeight="1">
      <c r="B753" s="10"/>
      <c r="C753" s="10"/>
      <c r="D753" s="45"/>
      <c r="E753" s="10"/>
      <c r="F753" s="45"/>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spans="2:45" ht="13.5" customHeight="1">
      <c r="B754" s="10"/>
      <c r="C754" s="10"/>
      <c r="D754" s="45"/>
      <c r="E754" s="10"/>
      <c r="F754" s="45"/>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spans="2:45" ht="13.5" customHeight="1">
      <c r="B755" s="10"/>
      <c r="C755" s="10"/>
      <c r="D755" s="45"/>
      <c r="E755" s="10"/>
      <c r="F755" s="45"/>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spans="2:45" ht="13.5" customHeight="1">
      <c r="B756" s="10"/>
      <c r="C756" s="10"/>
      <c r="D756" s="45"/>
      <c r="E756" s="10"/>
      <c r="F756" s="45"/>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spans="2:45" ht="13.5" customHeight="1">
      <c r="B757" s="10"/>
      <c r="C757" s="10"/>
      <c r="D757" s="45"/>
      <c r="E757" s="10"/>
      <c r="F757" s="45"/>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spans="2:45" ht="13.5" customHeight="1">
      <c r="B758" s="10"/>
      <c r="C758" s="10"/>
      <c r="D758" s="45"/>
      <c r="E758" s="10"/>
      <c r="F758" s="45"/>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spans="2:45" ht="13.5" customHeight="1">
      <c r="B759" s="10"/>
      <c r="C759" s="10"/>
      <c r="D759" s="45"/>
      <c r="E759" s="10"/>
      <c r="F759" s="45"/>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spans="2:45" ht="13.5" customHeight="1">
      <c r="B760" s="10"/>
      <c r="C760" s="10"/>
      <c r="D760" s="45"/>
      <c r="E760" s="10"/>
      <c r="F760" s="45"/>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spans="2:45" ht="13.5" customHeight="1">
      <c r="B761" s="10"/>
      <c r="C761" s="10"/>
      <c r="D761" s="45"/>
      <c r="E761" s="10"/>
      <c r="F761" s="45"/>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spans="2:45" ht="13.5" customHeight="1">
      <c r="B762" s="10"/>
      <c r="C762" s="10"/>
      <c r="D762" s="45"/>
      <c r="E762" s="10"/>
      <c r="F762" s="45"/>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spans="2:45" ht="13.5" customHeight="1">
      <c r="B763" s="10"/>
      <c r="C763" s="10"/>
      <c r="D763" s="45"/>
      <c r="E763" s="10"/>
      <c r="F763" s="45"/>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spans="2:45" ht="13.5" customHeight="1">
      <c r="B764" s="10"/>
      <c r="C764" s="10"/>
      <c r="D764" s="45"/>
      <c r="E764" s="10"/>
      <c r="F764" s="45"/>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spans="2:45" ht="13.5" customHeight="1">
      <c r="B765" s="10"/>
      <c r="C765" s="10"/>
      <c r="D765" s="45"/>
      <c r="E765" s="10"/>
      <c r="F765" s="45"/>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spans="2:45" ht="13.5" customHeight="1">
      <c r="B766" s="10"/>
      <c r="C766" s="10"/>
      <c r="D766" s="45"/>
      <c r="E766" s="10"/>
      <c r="F766" s="45"/>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spans="2:45" ht="13.5" customHeight="1">
      <c r="B767" s="10"/>
      <c r="C767" s="10"/>
      <c r="D767" s="45"/>
      <c r="E767" s="10"/>
      <c r="F767" s="45"/>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spans="2:45" ht="13.5" customHeight="1">
      <c r="B768" s="10"/>
      <c r="C768" s="10"/>
      <c r="D768" s="45"/>
      <c r="E768" s="10"/>
      <c r="F768" s="45"/>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spans="2:45" ht="13.5" customHeight="1">
      <c r="B769" s="10"/>
      <c r="C769" s="10"/>
      <c r="D769" s="45"/>
      <c r="E769" s="10"/>
      <c r="F769" s="45"/>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spans="2:45" ht="13.5" customHeight="1">
      <c r="B770" s="10"/>
      <c r="C770" s="10"/>
      <c r="D770" s="45"/>
      <c r="E770" s="10"/>
      <c r="F770" s="45"/>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spans="2:45" ht="13.5" customHeight="1">
      <c r="B771" s="10"/>
      <c r="C771" s="10"/>
      <c r="D771" s="45"/>
      <c r="E771" s="10"/>
      <c r="F771" s="45"/>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spans="2:45" ht="13.5" customHeight="1">
      <c r="B772" s="10"/>
      <c r="C772" s="10"/>
      <c r="D772" s="45"/>
      <c r="E772" s="10"/>
      <c r="F772" s="45"/>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spans="2:45" ht="13.5" customHeight="1">
      <c r="B773" s="10"/>
      <c r="C773" s="10"/>
      <c r="D773" s="45"/>
      <c r="E773" s="10"/>
      <c r="F773" s="45"/>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spans="2:45" ht="13.5" customHeight="1">
      <c r="B774" s="10"/>
      <c r="C774" s="10"/>
      <c r="D774" s="45"/>
      <c r="E774" s="10"/>
      <c r="F774" s="45"/>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spans="2:45" ht="13.5" customHeight="1">
      <c r="B775" s="10"/>
      <c r="C775" s="10"/>
      <c r="D775" s="45"/>
      <c r="E775" s="10"/>
      <c r="F775" s="45"/>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spans="2:45" ht="13.5" customHeight="1">
      <c r="B776" s="10"/>
      <c r="C776" s="10"/>
      <c r="D776" s="45"/>
      <c r="E776" s="10"/>
      <c r="F776" s="45"/>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spans="2:45" ht="13.5" customHeight="1">
      <c r="B777" s="10"/>
      <c r="C777" s="10"/>
      <c r="D777" s="45"/>
      <c r="E777" s="10"/>
      <c r="F777" s="45"/>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spans="2:45" ht="13.5" customHeight="1">
      <c r="B778" s="10"/>
      <c r="C778" s="10"/>
      <c r="D778" s="45"/>
      <c r="E778" s="10"/>
      <c r="F778" s="45"/>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spans="2:45" ht="13.5" customHeight="1">
      <c r="B779" s="10"/>
      <c r="C779" s="10"/>
      <c r="D779" s="45"/>
      <c r="E779" s="10"/>
      <c r="F779" s="45"/>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spans="2:45" ht="13.5" customHeight="1">
      <c r="B780" s="10"/>
      <c r="C780" s="10"/>
      <c r="D780" s="45"/>
      <c r="E780" s="10"/>
      <c r="F780" s="45"/>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spans="2:45" ht="13.5" customHeight="1">
      <c r="B781" s="10"/>
      <c r="C781" s="10"/>
      <c r="D781" s="45"/>
      <c r="E781" s="10"/>
      <c r="F781" s="45"/>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spans="2:45" ht="13.5" customHeight="1">
      <c r="B782" s="10"/>
      <c r="C782" s="10"/>
      <c r="D782" s="45"/>
      <c r="E782" s="10"/>
      <c r="F782" s="45"/>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spans="2:45" ht="13.5" customHeight="1">
      <c r="B783" s="10"/>
      <c r="C783" s="10"/>
      <c r="D783" s="45"/>
      <c r="E783" s="10"/>
      <c r="F783" s="45"/>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spans="2:45" ht="13.5" customHeight="1">
      <c r="B784" s="10"/>
      <c r="C784" s="10"/>
      <c r="D784" s="45"/>
      <c r="E784" s="10"/>
      <c r="F784" s="45"/>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spans="2:45" ht="13.5" customHeight="1">
      <c r="B785" s="10"/>
      <c r="C785" s="10"/>
      <c r="D785" s="45"/>
      <c r="E785" s="10"/>
      <c r="F785" s="45"/>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spans="2:45" ht="13.5" customHeight="1">
      <c r="B786" s="10"/>
      <c r="C786" s="10"/>
      <c r="D786" s="45"/>
      <c r="E786" s="10"/>
      <c r="F786" s="45"/>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spans="2:45" ht="13.5" customHeight="1">
      <c r="B787" s="10"/>
      <c r="C787" s="10"/>
      <c r="D787" s="45"/>
      <c r="E787" s="10"/>
      <c r="F787" s="45"/>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spans="2:45" ht="13.5" customHeight="1">
      <c r="B788" s="10"/>
      <c r="C788" s="10"/>
      <c r="D788" s="45"/>
      <c r="E788" s="10"/>
      <c r="F788" s="45"/>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spans="2:45" ht="13.5" customHeight="1">
      <c r="B789" s="10"/>
      <c r="C789" s="10"/>
      <c r="D789" s="45"/>
      <c r="E789" s="10"/>
      <c r="F789" s="45"/>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spans="2:45" ht="13.5" customHeight="1">
      <c r="B790" s="10"/>
      <c r="C790" s="10"/>
      <c r="D790" s="45"/>
      <c r="E790" s="10"/>
      <c r="F790" s="45"/>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spans="2:45" ht="13.5" customHeight="1">
      <c r="B791" s="10"/>
      <c r="C791" s="10"/>
      <c r="D791" s="45"/>
      <c r="E791" s="10"/>
      <c r="F791" s="45"/>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spans="2:45" ht="13.5" customHeight="1">
      <c r="B792" s="10"/>
      <c r="C792" s="10"/>
      <c r="D792" s="45"/>
      <c r="E792" s="10"/>
      <c r="F792" s="45"/>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spans="2:45" ht="13.5" customHeight="1">
      <c r="B793" s="10"/>
      <c r="C793" s="10"/>
      <c r="D793" s="45"/>
      <c r="E793" s="10"/>
      <c r="F793" s="45"/>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spans="2:45" ht="13.5" customHeight="1">
      <c r="B794" s="10"/>
      <c r="C794" s="10"/>
      <c r="D794" s="45"/>
      <c r="E794" s="10"/>
      <c r="F794" s="45"/>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spans="2:45" ht="13.5" customHeight="1">
      <c r="B795" s="10"/>
      <c r="C795" s="10"/>
      <c r="D795" s="45"/>
      <c r="E795" s="10"/>
      <c r="F795" s="45"/>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spans="2:45" ht="13.5" customHeight="1">
      <c r="B796" s="10"/>
      <c r="C796" s="10"/>
      <c r="D796" s="45"/>
      <c r="E796" s="10"/>
      <c r="F796" s="45"/>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spans="2:45" ht="13.5" customHeight="1">
      <c r="B797" s="10"/>
      <c r="C797" s="10"/>
      <c r="D797" s="45"/>
      <c r="E797" s="10"/>
      <c r="F797" s="45"/>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spans="2:45" ht="13.5" customHeight="1">
      <c r="B798" s="10"/>
      <c r="C798" s="10"/>
      <c r="D798" s="45"/>
      <c r="E798" s="10"/>
      <c r="F798" s="45"/>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spans="2:45" ht="13.5" customHeight="1">
      <c r="B799" s="10"/>
      <c r="C799" s="10"/>
      <c r="D799" s="45"/>
      <c r="E799" s="10"/>
      <c r="F799" s="45"/>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spans="2:45" ht="13.5" customHeight="1">
      <c r="B800" s="10"/>
      <c r="C800" s="10"/>
      <c r="D800" s="45"/>
      <c r="E800" s="10"/>
      <c r="F800" s="45"/>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spans="2:45" ht="13.5" customHeight="1">
      <c r="B801" s="10"/>
      <c r="C801" s="10"/>
      <c r="D801" s="45"/>
      <c r="E801" s="10"/>
      <c r="F801" s="45"/>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spans="2:45" ht="13.5" customHeight="1">
      <c r="B802" s="10"/>
      <c r="C802" s="10"/>
      <c r="D802" s="45"/>
      <c r="E802" s="10"/>
      <c r="F802" s="45"/>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spans="2:45" ht="13.5" customHeight="1">
      <c r="B803" s="10"/>
      <c r="C803" s="10"/>
      <c r="D803" s="45"/>
      <c r="E803" s="10"/>
      <c r="F803" s="45"/>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spans="2:45" ht="13.5" customHeight="1">
      <c r="B804" s="10"/>
      <c r="C804" s="10"/>
      <c r="D804" s="45"/>
      <c r="E804" s="10"/>
      <c r="F804" s="45"/>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spans="2:45" ht="13.5" customHeight="1">
      <c r="B805" s="10"/>
      <c r="C805" s="10"/>
      <c r="D805" s="45"/>
      <c r="E805" s="10"/>
      <c r="F805" s="45"/>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spans="2:45" ht="13.5" customHeight="1">
      <c r="B806" s="10"/>
      <c r="C806" s="10"/>
      <c r="D806" s="45"/>
      <c r="E806" s="10"/>
      <c r="F806" s="45"/>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spans="2:45" ht="13.5" customHeight="1">
      <c r="B807" s="10"/>
      <c r="C807" s="10"/>
      <c r="D807" s="45"/>
      <c r="E807" s="10"/>
      <c r="F807" s="45"/>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spans="2:45" ht="13.5" customHeight="1">
      <c r="B808" s="10"/>
      <c r="C808" s="10"/>
      <c r="D808" s="45"/>
      <c r="E808" s="10"/>
      <c r="F808" s="45"/>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spans="2:45" ht="13.5" customHeight="1">
      <c r="B809" s="10"/>
      <c r="C809" s="10"/>
      <c r="D809" s="45"/>
      <c r="E809" s="10"/>
      <c r="F809" s="45"/>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spans="2:45" ht="13.5" customHeight="1">
      <c r="B810" s="10"/>
      <c r="C810" s="10"/>
      <c r="D810" s="45"/>
      <c r="E810" s="10"/>
      <c r="F810" s="45"/>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spans="2:45" ht="13.5" customHeight="1">
      <c r="B811" s="10"/>
      <c r="C811" s="10"/>
      <c r="D811" s="45"/>
      <c r="E811" s="10"/>
      <c r="F811" s="45"/>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spans="2:45" ht="13.5" customHeight="1">
      <c r="B812" s="10"/>
      <c r="C812" s="10"/>
      <c r="D812" s="45"/>
      <c r="E812" s="10"/>
      <c r="F812" s="45"/>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spans="2:45" ht="13.5" customHeight="1">
      <c r="B813" s="10"/>
      <c r="C813" s="10"/>
      <c r="D813" s="45"/>
      <c r="E813" s="10"/>
      <c r="F813" s="45"/>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spans="2:45" ht="13.5" customHeight="1">
      <c r="B814" s="10"/>
      <c r="C814" s="10"/>
      <c r="D814" s="45"/>
      <c r="E814" s="10"/>
      <c r="F814" s="45"/>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spans="2:45" ht="13.5" customHeight="1">
      <c r="B815" s="10"/>
      <c r="C815" s="10"/>
      <c r="D815" s="45"/>
      <c r="E815" s="10"/>
      <c r="F815" s="45"/>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spans="2:45" ht="13.5" customHeight="1">
      <c r="B816" s="10"/>
      <c r="C816" s="10"/>
      <c r="D816" s="45"/>
      <c r="E816" s="10"/>
      <c r="F816" s="45"/>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spans="2:45" ht="13.5" customHeight="1">
      <c r="B817" s="10"/>
      <c r="C817" s="10"/>
      <c r="D817" s="45"/>
      <c r="E817" s="10"/>
      <c r="F817" s="45"/>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spans="2:45" ht="13.5" customHeight="1">
      <c r="B818" s="10"/>
      <c r="C818" s="10"/>
      <c r="D818" s="45"/>
      <c r="E818" s="10"/>
      <c r="F818" s="45"/>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spans="2:45" ht="13.5" customHeight="1">
      <c r="B819" s="10"/>
      <c r="C819" s="10"/>
      <c r="D819" s="45"/>
      <c r="E819" s="10"/>
      <c r="F819" s="45"/>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spans="2:45" ht="13.5" customHeight="1">
      <c r="B820" s="10"/>
      <c r="C820" s="10"/>
      <c r="D820" s="45"/>
      <c r="E820" s="10"/>
      <c r="F820" s="45"/>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spans="2:45" ht="13.5" customHeight="1">
      <c r="B821" s="10"/>
      <c r="C821" s="10"/>
      <c r="D821" s="45"/>
      <c r="E821" s="10"/>
      <c r="F821" s="45"/>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spans="2:45" ht="13.5" customHeight="1">
      <c r="B822" s="10"/>
      <c r="C822" s="10"/>
      <c r="D822" s="45"/>
      <c r="E822" s="10"/>
      <c r="F822" s="45"/>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spans="2:45" ht="13.5" customHeight="1">
      <c r="B823" s="10"/>
      <c r="C823" s="10"/>
      <c r="D823" s="45"/>
      <c r="E823" s="10"/>
      <c r="F823" s="45"/>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spans="2:45" ht="13.5" customHeight="1">
      <c r="B824" s="10"/>
      <c r="C824" s="10"/>
      <c r="D824" s="45"/>
      <c r="E824" s="10"/>
      <c r="F824" s="45"/>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spans="2:45" ht="13.5" customHeight="1">
      <c r="B825" s="10"/>
      <c r="C825" s="10"/>
      <c r="D825" s="45"/>
      <c r="E825" s="10"/>
      <c r="F825" s="45"/>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spans="2:45" ht="13.5" customHeight="1">
      <c r="B826" s="10"/>
      <c r="C826" s="10"/>
      <c r="D826" s="45"/>
      <c r="E826" s="10"/>
      <c r="F826" s="45"/>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spans="2:45" ht="13.5" customHeight="1">
      <c r="B827" s="10"/>
      <c r="C827" s="10"/>
      <c r="D827" s="45"/>
      <c r="E827" s="10"/>
      <c r="F827" s="45"/>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spans="2:45" ht="13.5" customHeight="1">
      <c r="B828" s="10"/>
      <c r="C828" s="10"/>
      <c r="D828" s="45"/>
      <c r="E828" s="10"/>
      <c r="F828" s="45"/>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spans="2:45" ht="13.5" customHeight="1">
      <c r="B829" s="10"/>
      <c r="C829" s="10"/>
      <c r="D829" s="45"/>
      <c r="E829" s="10"/>
      <c r="F829" s="45"/>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spans="2:45" ht="13.5" customHeight="1">
      <c r="B830" s="10"/>
      <c r="C830" s="10"/>
      <c r="D830" s="45"/>
      <c r="E830" s="10"/>
      <c r="F830" s="45"/>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spans="2:45" ht="13.5" customHeight="1">
      <c r="B831" s="10"/>
      <c r="C831" s="10"/>
      <c r="D831" s="45"/>
      <c r="E831" s="10"/>
      <c r="F831" s="45"/>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spans="2:45" ht="13.5" customHeight="1">
      <c r="B832" s="10"/>
      <c r="C832" s="10"/>
      <c r="D832" s="45"/>
      <c r="E832" s="10"/>
      <c r="F832" s="45"/>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spans="2:45" ht="13.5" customHeight="1">
      <c r="B833" s="10"/>
      <c r="C833" s="10"/>
      <c r="D833" s="45"/>
      <c r="E833" s="10"/>
      <c r="F833" s="45"/>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spans="2:45" ht="13.5" customHeight="1">
      <c r="B834" s="10"/>
      <c r="C834" s="10"/>
      <c r="D834" s="45"/>
      <c r="E834" s="10"/>
      <c r="F834" s="45"/>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spans="2:45" ht="13.5" customHeight="1">
      <c r="B835" s="10"/>
      <c r="C835" s="10"/>
      <c r="D835" s="45"/>
      <c r="E835" s="10"/>
      <c r="F835" s="45"/>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spans="2:45" ht="13.5" customHeight="1">
      <c r="B836" s="10"/>
      <c r="C836" s="10"/>
      <c r="D836" s="45"/>
      <c r="E836" s="10"/>
      <c r="F836" s="45"/>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spans="2:45" ht="13.5" customHeight="1">
      <c r="B837" s="10"/>
      <c r="C837" s="10"/>
      <c r="D837" s="45"/>
      <c r="E837" s="10"/>
      <c r="F837" s="45"/>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spans="2:45" ht="13.5" customHeight="1">
      <c r="B838" s="10"/>
      <c r="C838" s="10"/>
      <c r="D838" s="45"/>
      <c r="E838" s="10"/>
      <c r="F838" s="45"/>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spans="2:45" ht="13.5" customHeight="1">
      <c r="B839" s="10"/>
      <c r="C839" s="10"/>
      <c r="D839" s="45"/>
      <c r="E839" s="10"/>
      <c r="F839" s="45"/>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spans="2:45" ht="13.5" customHeight="1">
      <c r="B840" s="10"/>
      <c r="C840" s="10"/>
      <c r="D840" s="45"/>
      <c r="E840" s="10"/>
      <c r="F840" s="45"/>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spans="2:45" ht="13.5" customHeight="1">
      <c r="B841" s="10"/>
      <c r="C841" s="10"/>
      <c r="D841" s="45"/>
      <c r="E841" s="10"/>
      <c r="F841" s="45"/>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spans="2:45" ht="13.5" customHeight="1">
      <c r="B842" s="10"/>
      <c r="C842" s="10"/>
      <c r="D842" s="45"/>
      <c r="E842" s="10"/>
      <c r="F842" s="45"/>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spans="2:45" ht="13.5" customHeight="1">
      <c r="B843" s="10"/>
      <c r="C843" s="10"/>
      <c r="D843" s="45"/>
      <c r="E843" s="10"/>
      <c r="F843" s="45"/>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spans="2:45" ht="13.5" customHeight="1">
      <c r="B844" s="10"/>
      <c r="C844" s="10"/>
      <c r="D844" s="45"/>
      <c r="E844" s="10"/>
      <c r="F844" s="45"/>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spans="2:45" ht="13.5" customHeight="1">
      <c r="B845" s="10"/>
      <c r="C845" s="10"/>
      <c r="D845" s="45"/>
      <c r="E845" s="10"/>
      <c r="F845" s="45"/>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spans="2:45" ht="13.5" customHeight="1">
      <c r="B846" s="10"/>
      <c r="C846" s="10"/>
      <c r="D846" s="45"/>
      <c r="E846" s="10"/>
      <c r="F846" s="45"/>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spans="2:45" ht="13.5" customHeight="1">
      <c r="B847" s="10"/>
      <c r="C847" s="10"/>
      <c r="D847" s="45"/>
      <c r="E847" s="10"/>
      <c r="F847" s="45"/>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spans="2:45" ht="13.5" customHeight="1">
      <c r="B848" s="10"/>
      <c r="C848" s="10"/>
      <c r="D848" s="45"/>
      <c r="E848" s="10"/>
      <c r="F848" s="45"/>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spans="2:45" ht="13.5" customHeight="1">
      <c r="B849" s="10"/>
      <c r="C849" s="10"/>
      <c r="D849" s="45"/>
      <c r="E849" s="10"/>
      <c r="F849" s="45"/>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spans="2:45" ht="13.5" customHeight="1">
      <c r="B850" s="10"/>
      <c r="C850" s="10"/>
      <c r="D850" s="45"/>
      <c r="E850" s="10"/>
      <c r="F850" s="45"/>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spans="2:45" ht="13.5" customHeight="1">
      <c r="B851" s="10"/>
      <c r="C851" s="10"/>
      <c r="D851" s="45"/>
      <c r="E851" s="10"/>
      <c r="F851" s="45"/>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spans="2:45" ht="13.5" customHeight="1">
      <c r="B852" s="10"/>
      <c r="C852" s="10"/>
      <c r="D852" s="45"/>
      <c r="E852" s="10"/>
      <c r="F852" s="45"/>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spans="2:45" ht="13.5" customHeight="1">
      <c r="B853" s="10"/>
      <c r="C853" s="10"/>
      <c r="D853" s="45"/>
      <c r="E853" s="10"/>
      <c r="F853" s="45"/>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spans="2:45" ht="13.5" customHeight="1">
      <c r="B854" s="10"/>
      <c r="C854" s="10"/>
      <c r="D854" s="45"/>
      <c r="E854" s="10"/>
      <c r="F854" s="45"/>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spans="2:45" ht="13.5" customHeight="1">
      <c r="B855" s="10"/>
      <c r="C855" s="10"/>
      <c r="D855" s="45"/>
      <c r="E855" s="10"/>
      <c r="F855" s="45"/>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spans="2:45" ht="13.5" customHeight="1">
      <c r="B856" s="10"/>
      <c r="C856" s="10"/>
      <c r="D856" s="45"/>
      <c r="E856" s="10"/>
      <c r="F856" s="45"/>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spans="2:45" ht="13.5" customHeight="1">
      <c r="B857" s="10"/>
      <c r="C857" s="10"/>
      <c r="D857" s="45"/>
      <c r="E857" s="10"/>
      <c r="F857" s="45"/>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spans="2:45" ht="13.5" customHeight="1">
      <c r="B858" s="10"/>
      <c r="C858" s="10"/>
      <c r="D858" s="45"/>
      <c r="E858" s="10"/>
      <c r="F858" s="45"/>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spans="2:45" ht="13.5" customHeight="1">
      <c r="B859" s="10"/>
      <c r="C859" s="10"/>
      <c r="D859" s="45"/>
      <c r="E859" s="10"/>
      <c r="F859" s="45"/>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spans="2:45" ht="13.5" customHeight="1">
      <c r="B860" s="10"/>
      <c r="C860" s="10"/>
      <c r="D860" s="45"/>
      <c r="E860" s="10"/>
      <c r="F860" s="45"/>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spans="2:45" ht="13.5" customHeight="1">
      <c r="B861" s="10"/>
      <c r="C861" s="10"/>
      <c r="D861" s="45"/>
      <c r="E861" s="10"/>
      <c r="F861" s="45"/>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spans="2:45" ht="13.5" customHeight="1">
      <c r="B862" s="10"/>
      <c r="C862" s="10"/>
      <c r="D862" s="45"/>
      <c r="E862" s="10"/>
      <c r="F862" s="45"/>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spans="2:45" ht="13.5" customHeight="1">
      <c r="B863" s="10"/>
      <c r="C863" s="10"/>
      <c r="D863" s="45"/>
      <c r="E863" s="10"/>
      <c r="F863" s="45"/>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spans="2:45" ht="13.5" customHeight="1">
      <c r="B864" s="10"/>
      <c r="C864" s="10"/>
      <c r="D864" s="45"/>
      <c r="E864" s="10"/>
      <c r="F864" s="45"/>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spans="2:45" ht="13.5" customHeight="1">
      <c r="B865" s="10"/>
      <c r="C865" s="10"/>
      <c r="D865" s="45"/>
      <c r="E865" s="10"/>
      <c r="F865" s="45"/>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spans="2:45" ht="13.5" customHeight="1">
      <c r="B866" s="10"/>
      <c r="C866" s="10"/>
      <c r="D866" s="45"/>
      <c r="E866" s="10"/>
      <c r="F866" s="45"/>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spans="2:45" ht="13.5" customHeight="1">
      <c r="B867" s="10"/>
      <c r="C867" s="10"/>
      <c r="D867" s="45"/>
      <c r="E867" s="10"/>
      <c r="F867" s="45"/>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spans="2:45" ht="13.5" customHeight="1">
      <c r="B868" s="10"/>
      <c r="C868" s="10"/>
      <c r="D868" s="45"/>
      <c r="E868" s="10"/>
      <c r="F868" s="45"/>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spans="2:45" ht="13.5" customHeight="1">
      <c r="B869" s="10"/>
      <c r="C869" s="10"/>
      <c r="D869" s="45"/>
      <c r="E869" s="10"/>
      <c r="F869" s="45"/>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spans="2:45" ht="13.5" customHeight="1">
      <c r="B870" s="10"/>
      <c r="C870" s="10"/>
      <c r="D870" s="45"/>
      <c r="E870" s="10"/>
      <c r="F870" s="45"/>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spans="2:45" ht="13.5" customHeight="1">
      <c r="B871" s="10"/>
      <c r="C871" s="10"/>
      <c r="D871" s="45"/>
      <c r="E871" s="10"/>
      <c r="F871" s="45"/>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spans="2:45" ht="13.5" customHeight="1">
      <c r="B872" s="10"/>
      <c r="C872" s="10"/>
      <c r="D872" s="45"/>
      <c r="E872" s="10"/>
      <c r="F872" s="45"/>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spans="2:45" ht="13.5" customHeight="1">
      <c r="B873" s="10"/>
      <c r="C873" s="10"/>
      <c r="D873" s="45"/>
      <c r="E873" s="10"/>
      <c r="F873" s="45"/>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spans="2:45" ht="13.5" customHeight="1">
      <c r="B874" s="10"/>
      <c r="C874" s="10"/>
      <c r="D874" s="45"/>
      <c r="E874" s="10"/>
      <c r="F874" s="45"/>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spans="2:45" ht="13.5" customHeight="1">
      <c r="B875" s="10"/>
      <c r="C875" s="10"/>
      <c r="D875" s="45"/>
      <c r="E875" s="10"/>
      <c r="F875" s="45"/>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spans="2:45" ht="13.5" customHeight="1">
      <c r="B876" s="10"/>
      <c r="C876" s="10"/>
      <c r="D876" s="45"/>
      <c r="E876" s="10"/>
      <c r="F876" s="45"/>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spans="2:45" ht="13.5" customHeight="1">
      <c r="B877" s="10"/>
      <c r="C877" s="10"/>
      <c r="D877" s="45"/>
      <c r="E877" s="10"/>
      <c r="F877" s="45"/>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spans="2:45" ht="13.5" customHeight="1">
      <c r="B878" s="10"/>
      <c r="C878" s="10"/>
      <c r="D878" s="45"/>
      <c r="E878" s="10"/>
      <c r="F878" s="45"/>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spans="2:45" ht="13.5" customHeight="1">
      <c r="B879" s="10"/>
      <c r="C879" s="10"/>
      <c r="D879" s="45"/>
      <c r="E879" s="10"/>
      <c r="F879" s="45"/>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spans="2:45" ht="13.5" customHeight="1">
      <c r="B880" s="10"/>
      <c r="C880" s="10"/>
      <c r="D880" s="45"/>
      <c r="E880" s="10"/>
      <c r="F880" s="45"/>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spans="2:45" ht="13.5" customHeight="1">
      <c r="B881" s="10"/>
      <c r="C881" s="10"/>
      <c r="D881" s="45"/>
      <c r="E881" s="10"/>
      <c r="F881" s="45"/>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spans="2:45" ht="13.5" customHeight="1">
      <c r="B882" s="10"/>
      <c r="C882" s="10"/>
      <c r="D882" s="45"/>
      <c r="E882" s="10"/>
      <c r="F882" s="45"/>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spans="2:45" ht="13.5" customHeight="1">
      <c r="B883" s="10"/>
      <c r="C883" s="10"/>
      <c r="D883" s="45"/>
      <c r="E883" s="10"/>
      <c r="F883" s="45"/>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spans="2:45" ht="13.5" customHeight="1">
      <c r="B884" s="10"/>
      <c r="C884" s="10"/>
      <c r="D884" s="45"/>
      <c r="E884" s="10"/>
      <c r="F884" s="45"/>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spans="2:45" ht="13.5" customHeight="1">
      <c r="B885" s="10"/>
      <c r="C885" s="10"/>
      <c r="D885" s="45"/>
      <c r="E885" s="10"/>
      <c r="F885" s="45"/>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spans="2:45" ht="13.5" customHeight="1">
      <c r="B886" s="10"/>
      <c r="C886" s="10"/>
      <c r="D886" s="45"/>
      <c r="E886" s="10"/>
      <c r="F886" s="45"/>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spans="2:45" ht="13.5" customHeight="1">
      <c r="B887" s="10"/>
      <c r="C887" s="10"/>
      <c r="D887" s="45"/>
      <c r="E887" s="10"/>
      <c r="F887" s="45"/>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spans="2:45" ht="13.5" customHeight="1">
      <c r="B888" s="10"/>
      <c r="C888" s="10"/>
      <c r="D888" s="45"/>
      <c r="E888" s="10"/>
      <c r="F888" s="45"/>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spans="2:45" ht="13.5" customHeight="1">
      <c r="B889" s="10"/>
      <c r="C889" s="10"/>
      <c r="D889" s="45"/>
      <c r="E889" s="10"/>
      <c r="F889" s="45"/>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spans="2:45" ht="13.5" customHeight="1">
      <c r="B890" s="10"/>
      <c r="C890" s="10"/>
      <c r="D890" s="45"/>
      <c r="E890" s="10"/>
      <c r="F890" s="45"/>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spans="2:45" ht="13.5" customHeight="1">
      <c r="B891" s="10"/>
      <c r="C891" s="10"/>
      <c r="D891" s="45"/>
      <c r="E891" s="10"/>
      <c r="F891" s="45"/>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spans="2:45" ht="13.5" customHeight="1">
      <c r="B892" s="10"/>
      <c r="C892" s="10"/>
      <c r="D892" s="45"/>
      <c r="E892" s="10"/>
      <c r="F892" s="45"/>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spans="2:45" ht="13.5" customHeight="1">
      <c r="B893" s="10"/>
      <c r="C893" s="10"/>
      <c r="D893" s="45"/>
      <c r="E893" s="10"/>
      <c r="F893" s="45"/>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spans="2:45" ht="13.5" customHeight="1">
      <c r="B894" s="10"/>
      <c r="C894" s="10"/>
      <c r="D894" s="45"/>
      <c r="E894" s="10"/>
      <c r="F894" s="45"/>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spans="2:45" ht="13.5" customHeight="1">
      <c r="B895" s="10"/>
      <c r="C895" s="10"/>
      <c r="D895" s="45"/>
      <c r="E895" s="10"/>
      <c r="F895" s="45"/>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spans="2:45" ht="13.5" customHeight="1">
      <c r="B896" s="10"/>
      <c r="C896" s="10"/>
      <c r="D896" s="45"/>
      <c r="E896" s="10"/>
      <c r="F896" s="45"/>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spans="2:45" ht="13.5" customHeight="1">
      <c r="B897" s="10"/>
      <c r="C897" s="10"/>
      <c r="D897" s="45"/>
      <c r="E897" s="10"/>
      <c r="F897" s="45"/>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spans="2:45" ht="13.5" customHeight="1">
      <c r="B898" s="10"/>
      <c r="C898" s="10"/>
      <c r="D898" s="45"/>
      <c r="E898" s="10"/>
      <c r="F898" s="45"/>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spans="2:45" ht="13.5" customHeight="1">
      <c r="B899" s="10"/>
      <c r="C899" s="10"/>
      <c r="D899" s="45"/>
      <c r="E899" s="10"/>
      <c r="F899" s="45"/>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spans="2:45" ht="13.5" customHeight="1">
      <c r="B900" s="10"/>
      <c r="C900" s="10"/>
      <c r="D900" s="45"/>
      <c r="E900" s="10"/>
      <c r="F900" s="45"/>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spans="2:45" ht="13.5" customHeight="1">
      <c r="B901" s="10"/>
      <c r="C901" s="10"/>
      <c r="D901" s="45"/>
      <c r="E901" s="10"/>
      <c r="F901" s="45"/>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spans="2:45" ht="13.5" customHeight="1">
      <c r="B902" s="10"/>
      <c r="C902" s="10"/>
      <c r="D902" s="45"/>
      <c r="E902" s="10"/>
      <c r="F902" s="45"/>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spans="2:45" ht="13.5" customHeight="1">
      <c r="B903" s="10"/>
      <c r="C903" s="10"/>
      <c r="D903" s="45"/>
      <c r="E903" s="10"/>
      <c r="F903" s="45"/>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spans="2:45" ht="13.5" customHeight="1">
      <c r="B904" s="10"/>
      <c r="C904" s="10"/>
      <c r="D904" s="45"/>
      <c r="E904" s="10"/>
      <c r="F904" s="45"/>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spans="2:45" ht="13.5" customHeight="1">
      <c r="B905" s="10"/>
      <c r="C905" s="10"/>
      <c r="D905" s="45"/>
      <c r="E905" s="10"/>
      <c r="F905" s="45"/>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spans="2:45" ht="13.5" customHeight="1">
      <c r="B906" s="10"/>
      <c r="C906" s="10"/>
      <c r="D906" s="45"/>
      <c r="E906" s="10"/>
      <c r="F906" s="45"/>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spans="2:45" ht="13.5" customHeight="1">
      <c r="B907" s="10"/>
      <c r="C907" s="10"/>
      <c r="D907" s="45"/>
      <c r="E907" s="10"/>
      <c r="F907" s="45"/>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spans="2:45" ht="13.5" customHeight="1">
      <c r="B908" s="10"/>
      <c r="C908" s="10"/>
      <c r="D908" s="45"/>
      <c r="E908" s="10"/>
      <c r="F908" s="45"/>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spans="2:45" ht="13.5" customHeight="1">
      <c r="B909" s="10"/>
      <c r="C909" s="10"/>
      <c r="D909" s="45"/>
      <c r="E909" s="10"/>
      <c r="F909" s="45"/>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spans="2:45" ht="13.5" customHeight="1">
      <c r="B910" s="10"/>
      <c r="C910" s="10"/>
      <c r="D910" s="45"/>
      <c r="E910" s="10"/>
      <c r="F910" s="45"/>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spans="2:45" ht="13.5" customHeight="1">
      <c r="B911" s="10"/>
      <c r="C911" s="10"/>
      <c r="D911" s="45"/>
      <c r="E911" s="10"/>
      <c r="F911" s="45"/>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spans="2:45" ht="13.5" customHeight="1">
      <c r="B912" s="10"/>
      <c r="C912" s="10"/>
      <c r="D912" s="45"/>
      <c r="E912" s="10"/>
      <c r="F912" s="45"/>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spans="2:45" ht="13.5" customHeight="1">
      <c r="B913" s="10"/>
      <c r="C913" s="10"/>
      <c r="D913" s="45"/>
      <c r="E913" s="10"/>
      <c r="F913" s="45"/>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spans="2:45" ht="13.5" customHeight="1">
      <c r="B914" s="10"/>
      <c r="C914" s="10"/>
      <c r="D914" s="45"/>
      <c r="E914" s="10"/>
      <c r="F914" s="45"/>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spans="2:45" ht="13.5" customHeight="1">
      <c r="B915" s="10"/>
      <c r="C915" s="10"/>
      <c r="D915" s="45"/>
      <c r="E915" s="10"/>
      <c r="F915" s="45"/>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spans="2:45" ht="13.5" customHeight="1">
      <c r="B916" s="10"/>
      <c r="C916" s="10"/>
      <c r="D916" s="45"/>
      <c r="E916" s="10"/>
      <c r="F916" s="45"/>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spans="2:45" ht="13.5" customHeight="1">
      <c r="B917" s="10"/>
      <c r="C917" s="10"/>
      <c r="D917" s="45"/>
      <c r="E917" s="10"/>
      <c r="F917" s="45"/>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spans="2:45" ht="13.5" customHeight="1">
      <c r="B918" s="10"/>
      <c r="C918" s="10"/>
      <c r="D918" s="45"/>
      <c r="E918" s="10"/>
      <c r="F918" s="45"/>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spans="2:45" ht="13.5" customHeight="1">
      <c r="B919" s="10"/>
      <c r="C919" s="10"/>
      <c r="D919" s="45"/>
      <c r="E919" s="10"/>
      <c r="F919" s="45"/>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spans="2:45" ht="13.5" customHeight="1">
      <c r="B920" s="10"/>
      <c r="C920" s="10"/>
      <c r="D920" s="45"/>
      <c r="E920" s="10"/>
      <c r="F920" s="45"/>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spans="2:45" ht="13.5" customHeight="1">
      <c r="B921" s="10"/>
      <c r="C921" s="10"/>
      <c r="D921" s="45"/>
      <c r="E921" s="10"/>
      <c r="F921" s="45"/>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spans="2:45" ht="13.5" customHeight="1">
      <c r="B922" s="10"/>
      <c r="C922" s="10"/>
      <c r="D922" s="45"/>
      <c r="E922" s="10"/>
      <c r="F922" s="45"/>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spans="2:45" ht="13.5" customHeight="1">
      <c r="B923" s="10"/>
      <c r="C923" s="10"/>
      <c r="D923" s="45"/>
      <c r="E923" s="10"/>
      <c r="F923" s="45"/>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spans="2:45" ht="13.5" customHeight="1">
      <c r="B924" s="10"/>
      <c r="C924" s="10"/>
      <c r="D924" s="45"/>
      <c r="E924" s="10"/>
      <c r="F924" s="45"/>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spans="2:45" ht="13.5" customHeight="1">
      <c r="B925" s="10"/>
      <c r="C925" s="10"/>
      <c r="D925" s="45"/>
      <c r="E925" s="10"/>
      <c r="F925" s="45"/>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spans="2:45" ht="13.5" customHeight="1">
      <c r="B926" s="10"/>
      <c r="C926" s="10"/>
      <c r="D926" s="45"/>
      <c r="E926" s="10"/>
      <c r="F926" s="45"/>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spans="2:45" ht="13.5" customHeight="1">
      <c r="B927" s="10"/>
      <c r="C927" s="10"/>
      <c r="D927" s="45"/>
      <c r="E927" s="10"/>
      <c r="F927" s="45"/>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spans="2:45" ht="13.5" customHeight="1">
      <c r="B928" s="10"/>
      <c r="C928" s="10"/>
      <c r="D928" s="45"/>
      <c r="E928" s="10"/>
      <c r="F928" s="45"/>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spans="2:45" ht="13.5" customHeight="1">
      <c r="B929" s="10"/>
      <c r="C929" s="10"/>
      <c r="D929" s="45"/>
      <c r="E929" s="10"/>
      <c r="F929" s="45"/>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spans="2:45" ht="13.5" customHeight="1">
      <c r="B930" s="10"/>
      <c r="C930" s="10"/>
      <c r="D930" s="45"/>
      <c r="E930" s="10"/>
      <c r="F930" s="45"/>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spans="2:45" ht="13.5" customHeight="1">
      <c r="B931" s="10"/>
      <c r="C931" s="10"/>
      <c r="D931" s="45"/>
      <c r="E931" s="10"/>
      <c r="F931" s="45"/>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spans="2:45" ht="13.5" customHeight="1">
      <c r="B932" s="10"/>
      <c r="C932" s="10"/>
      <c r="D932" s="45"/>
      <c r="E932" s="10"/>
      <c r="F932" s="45"/>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spans="2:45" ht="13.5" customHeight="1">
      <c r="B933" s="10"/>
      <c r="C933" s="10"/>
      <c r="D933" s="45"/>
      <c r="E933" s="10"/>
      <c r="F933" s="45"/>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spans="2:45" ht="13.5" customHeight="1">
      <c r="B934" s="10"/>
      <c r="C934" s="10"/>
      <c r="D934" s="45"/>
      <c r="E934" s="10"/>
      <c r="F934" s="45"/>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spans="2:45" ht="13.5" customHeight="1">
      <c r="B935" s="10"/>
      <c r="C935" s="10"/>
      <c r="D935" s="45"/>
      <c r="E935" s="10"/>
      <c r="F935" s="45"/>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spans="2:45" ht="13.5" customHeight="1">
      <c r="B936" s="10"/>
      <c r="C936" s="10"/>
      <c r="D936" s="45"/>
      <c r="E936" s="10"/>
      <c r="F936" s="45"/>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spans="2:45" ht="13.5" customHeight="1">
      <c r="B937" s="10"/>
      <c r="C937" s="10"/>
      <c r="D937" s="45"/>
      <c r="E937" s="10"/>
      <c r="F937" s="45"/>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spans="2:45" ht="13.5" customHeight="1">
      <c r="B938" s="10"/>
      <c r="C938" s="10"/>
      <c r="D938" s="45"/>
      <c r="E938" s="10"/>
      <c r="F938" s="45"/>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spans="2:45" ht="13.5" customHeight="1">
      <c r="B939" s="10"/>
      <c r="C939" s="10"/>
      <c r="D939" s="45"/>
      <c r="E939" s="10"/>
      <c r="F939" s="45"/>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spans="2:45" ht="13.5" customHeight="1">
      <c r="B940" s="10"/>
      <c r="C940" s="10"/>
      <c r="D940" s="45"/>
      <c r="E940" s="10"/>
      <c r="F940" s="45"/>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spans="2:45" ht="13.5" customHeight="1">
      <c r="B941" s="10"/>
      <c r="C941" s="10"/>
      <c r="D941" s="45"/>
      <c r="E941" s="10"/>
      <c r="F941" s="45"/>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spans="2:45" ht="13.5" customHeight="1">
      <c r="B942" s="10"/>
      <c r="C942" s="10"/>
      <c r="D942" s="45"/>
      <c r="E942" s="10"/>
      <c r="F942" s="45"/>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spans="2:45" ht="13.5" customHeight="1">
      <c r="B943" s="10"/>
      <c r="C943" s="10"/>
      <c r="D943" s="45"/>
      <c r="E943" s="10"/>
      <c r="F943" s="45"/>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spans="2:45" ht="13.5" customHeight="1">
      <c r="B944" s="10"/>
      <c r="C944" s="10"/>
      <c r="D944" s="45"/>
      <c r="E944" s="10"/>
      <c r="F944" s="45"/>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spans="2:45" ht="13.5" customHeight="1">
      <c r="B945" s="10"/>
      <c r="C945" s="10"/>
      <c r="D945" s="45"/>
      <c r="E945" s="10"/>
      <c r="F945" s="45"/>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spans="2:45" ht="13.5" customHeight="1">
      <c r="B946" s="10"/>
      <c r="C946" s="10"/>
      <c r="D946" s="45"/>
      <c r="E946" s="10"/>
      <c r="F946" s="45"/>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spans="2:45" ht="13.5" customHeight="1">
      <c r="B947" s="10"/>
      <c r="C947" s="10"/>
      <c r="D947" s="45"/>
      <c r="E947" s="10"/>
      <c r="F947" s="45"/>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spans="2:45" ht="13.5" customHeight="1">
      <c r="B948" s="10"/>
      <c r="C948" s="10"/>
      <c r="D948" s="45"/>
      <c r="E948" s="10"/>
      <c r="F948" s="45"/>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spans="2:45" ht="13.5" customHeight="1">
      <c r="B949" s="10"/>
      <c r="C949" s="10"/>
      <c r="D949" s="45"/>
      <c r="E949" s="10"/>
      <c r="F949" s="45"/>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spans="2:45" ht="13.5" customHeight="1">
      <c r="B950" s="10"/>
      <c r="C950" s="10"/>
      <c r="D950" s="45"/>
      <c r="E950" s="10"/>
      <c r="F950" s="45"/>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spans="2:45" ht="13.5" customHeight="1">
      <c r="B951" s="10"/>
      <c r="C951" s="10"/>
      <c r="D951" s="45"/>
      <c r="E951" s="10"/>
      <c r="F951" s="45"/>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spans="2:45" ht="13.5" customHeight="1">
      <c r="B952" s="10"/>
      <c r="C952" s="10"/>
      <c r="D952" s="45"/>
      <c r="E952" s="10"/>
      <c r="F952" s="45"/>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spans="2:45" ht="13.5" customHeight="1">
      <c r="B953" s="10"/>
      <c r="C953" s="10"/>
      <c r="D953" s="45"/>
      <c r="E953" s="10"/>
      <c r="F953" s="45"/>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spans="2:45" ht="13.5" customHeight="1">
      <c r="B954" s="10"/>
      <c r="C954" s="10"/>
      <c r="D954" s="45"/>
      <c r="E954" s="10"/>
      <c r="F954" s="45"/>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spans="2:45" ht="13.5" customHeight="1">
      <c r="B955" s="10"/>
      <c r="C955" s="10"/>
      <c r="D955" s="45"/>
      <c r="E955" s="10"/>
      <c r="F955" s="45"/>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spans="2:45" ht="13.5" customHeight="1">
      <c r="B956" s="10"/>
      <c r="C956" s="10"/>
      <c r="D956" s="45"/>
      <c r="E956" s="10"/>
      <c r="F956" s="45"/>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spans="2:45" ht="13.5" customHeight="1">
      <c r="B957" s="10"/>
      <c r="C957" s="10"/>
      <c r="D957" s="45"/>
      <c r="E957" s="10"/>
      <c r="F957" s="45"/>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spans="2:45" ht="13.5" customHeight="1">
      <c r="B958" s="10"/>
      <c r="C958" s="10"/>
      <c r="D958" s="45"/>
      <c r="E958" s="10"/>
      <c r="F958" s="45"/>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spans="2:45" ht="13.5" customHeight="1">
      <c r="B959" s="10"/>
      <c r="C959" s="10"/>
      <c r="D959" s="45"/>
      <c r="E959" s="10"/>
      <c r="F959" s="45"/>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spans="2:45" ht="13.5" customHeight="1">
      <c r="B960" s="10"/>
      <c r="C960" s="10"/>
      <c r="D960" s="45"/>
      <c r="E960" s="10"/>
      <c r="F960" s="45"/>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spans="2:45" ht="13.5" customHeight="1">
      <c r="B961" s="10"/>
      <c r="C961" s="10"/>
      <c r="D961" s="45"/>
      <c r="E961" s="10"/>
      <c r="F961" s="45"/>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spans="2:45" ht="13.5" customHeight="1">
      <c r="B962" s="10"/>
      <c r="C962" s="10"/>
      <c r="D962" s="45"/>
      <c r="E962" s="10"/>
      <c r="F962" s="45"/>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spans="2:45" ht="13.5" customHeight="1">
      <c r="B963" s="10"/>
      <c r="C963" s="10"/>
      <c r="D963" s="45"/>
      <c r="E963" s="10"/>
      <c r="F963" s="45"/>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spans="2:45" ht="13.5" customHeight="1">
      <c r="B964" s="10"/>
      <c r="C964" s="10"/>
      <c r="D964" s="45"/>
      <c r="E964" s="10"/>
      <c r="F964" s="45"/>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spans="2:45" ht="13.5" customHeight="1">
      <c r="B965" s="10"/>
      <c r="C965" s="10"/>
      <c r="D965" s="45"/>
      <c r="E965" s="10"/>
      <c r="F965" s="45"/>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spans="2:45" ht="13.5" customHeight="1">
      <c r="B966" s="10"/>
      <c r="C966" s="10"/>
      <c r="D966" s="45"/>
      <c r="E966" s="10"/>
      <c r="F966" s="45"/>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spans="2:45" ht="13.5" customHeight="1">
      <c r="B967" s="10"/>
      <c r="C967" s="10"/>
      <c r="D967" s="45"/>
      <c r="E967" s="10"/>
      <c r="F967" s="45"/>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spans="2:45" ht="13.5" customHeight="1">
      <c r="B968" s="10"/>
      <c r="C968" s="10"/>
      <c r="D968" s="45"/>
      <c r="E968" s="10"/>
      <c r="F968" s="45"/>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spans="2:45" ht="13.5" customHeight="1">
      <c r="B969" s="10"/>
      <c r="C969" s="10"/>
      <c r="D969" s="45"/>
      <c r="E969" s="10"/>
      <c r="F969" s="45"/>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spans="2:45" ht="13.5" customHeight="1">
      <c r="B970" s="10"/>
      <c r="C970" s="10"/>
      <c r="D970" s="45"/>
      <c r="E970" s="10"/>
      <c r="F970" s="45"/>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spans="2:45" ht="13.5" customHeight="1">
      <c r="B971" s="10"/>
      <c r="C971" s="10"/>
      <c r="D971" s="45"/>
      <c r="E971" s="10"/>
      <c r="F971" s="45"/>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spans="2:45" ht="13.5" customHeight="1">
      <c r="B972" s="10"/>
      <c r="C972" s="10"/>
      <c r="D972" s="45"/>
      <c r="E972" s="10"/>
      <c r="F972" s="45"/>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spans="2:45" ht="13.5" customHeight="1">
      <c r="B973" s="10"/>
      <c r="C973" s="10"/>
      <c r="D973" s="45"/>
      <c r="E973" s="10"/>
      <c r="F973" s="45"/>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spans="2:45" ht="13.5" customHeight="1">
      <c r="B974" s="10"/>
      <c r="C974" s="10"/>
      <c r="D974" s="45"/>
      <c r="E974" s="10"/>
      <c r="F974" s="45"/>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spans="2:45" ht="13.5" customHeight="1">
      <c r="B975" s="10"/>
      <c r="C975" s="10"/>
      <c r="D975" s="45"/>
      <c r="E975" s="10"/>
      <c r="F975" s="45"/>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spans="2:45" ht="13.5" customHeight="1">
      <c r="B976" s="10"/>
      <c r="C976" s="10"/>
      <c r="D976" s="45"/>
      <c r="E976" s="10"/>
      <c r="F976" s="45"/>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spans="2:45" ht="13.5" customHeight="1">
      <c r="B977" s="10"/>
      <c r="C977" s="10"/>
      <c r="D977" s="45"/>
      <c r="E977" s="10"/>
      <c r="F977" s="45"/>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spans="2:45" ht="13.5" customHeight="1">
      <c r="B978" s="10"/>
      <c r="C978" s="10"/>
      <c r="D978" s="45"/>
      <c r="E978" s="10"/>
      <c r="F978" s="45"/>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spans="2:45" ht="13.5" customHeight="1">
      <c r="B979" s="10"/>
      <c r="C979" s="10"/>
      <c r="D979" s="45"/>
      <c r="E979" s="10"/>
      <c r="F979" s="45"/>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spans="2:45" ht="13.5" customHeight="1">
      <c r="B980" s="10"/>
      <c r="C980" s="10"/>
      <c r="D980" s="45"/>
      <c r="E980" s="10"/>
      <c r="F980" s="45"/>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spans="2:45" ht="13.5" customHeight="1">
      <c r="B981" s="10"/>
      <c r="C981" s="10"/>
      <c r="D981" s="45"/>
      <c r="E981" s="10"/>
      <c r="F981" s="45"/>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spans="2:45" ht="13.5" customHeight="1">
      <c r="B982" s="10"/>
      <c r="C982" s="10"/>
      <c r="D982" s="45"/>
      <c r="E982" s="10"/>
      <c r="F982" s="45"/>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spans="2:45" ht="13.5" customHeight="1">
      <c r="B983" s="10"/>
      <c r="C983" s="10"/>
      <c r="D983" s="45"/>
      <c r="E983" s="10"/>
      <c r="F983" s="45"/>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spans="2:45" ht="13.5" customHeight="1">
      <c r="B984" s="10"/>
      <c r="C984" s="10"/>
      <c r="D984" s="45"/>
      <c r="E984" s="10"/>
      <c r="F984" s="45"/>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spans="2:45" ht="13.5" customHeight="1">
      <c r="B985" s="10"/>
      <c r="C985" s="10"/>
      <c r="D985" s="45"/>
      <c r="E985" s="10"/>
      <c r="F985" s="45"/>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row r="986" spans="2:45" ht="13.5" customHeight="1">
      <c r="B986" s="10"/>
      <c r="C986" s="10"/>
      <c r="D986" s="45"/>
      <c r="E986" s="10"/>
      <c r="F986" s="45"/>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row>
    <row r="987" spans="2:45" ht="13.5" customHeight="1">
      <c r="B987" s="10"/>
      <c r="C987" s="10"/>
      <c r="D987" s="45"/>
      <c r="E987" s="10"/>
      <c r="F987" s="45"/>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row>
    <row r="988" spans="2:45" ht="13.5" customHeight="1">
      <c r="B988" s="10"/>
      <c r="C988" s="10"/>
      <c r="D988" s="45"/>
      <c r="E988" s="10"/>
      <c r="F988" s="45"/>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row>
    <row r="989" spans="2:45" ht="13.5" customHeight="1">
      <c r="B989" s="10"/>
      <c r="C989" s="10"/>
      <c r="D989" s="45"/>
      <c r="E989" s="10"/>
      <c r="F989" s="45"/>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row>
    <row r="990" spans="2:45" ht="13.5" customHeight="1">
      <c r="B990" s="10"/>
      <c r="C990" s="10"/>
      <c r="D990" s="45"/>
      <c r="E990" s="10"/>
      <c r="F990" s="45"/>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row>
    <row r="991" spans="2:45" ht="13.5" customHeight="1">
      <c r="B991" s="10"/>
      <c r="C991" s="10"/>
      <c r="D991" s="45"/>
      <c r="E991" s="10"/>
      <c r="F991" s="45"/>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row>
    <row r="992" spans="2:45" ht="13.5" customHeight="1">
      <c r="B992" s="10"/>
      <c r="C992" s="10"/>
      <c r="D992" s="45"/>
      <c r="E992" s="10"/>
      <c r="F992" s="45"/>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row>
    <row r="993" spans="2:45" ht="13.5" customHeight="1">
      <c r="B993" s="10"/>
      <c r="C993" s="10"/>
      <c r="D993" s="45"/>
      <c r="E993" s="10"/>
      <c r="F993" s="45"/>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row>
    <row r="994" spans="2:45" ht="13.5" customHeight="1">
      <c r="B994" s="10"/>
      <c r="C994" s="10"/>
      <c r="D994" s="45"/>
      <c r="E994" s="10"/>
      <c r="F994" s="45"/>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row>
    <row r="995" spans="2:45" ht="13.5" customHeight="1">
      <c r="B995" s="10"/>
      <c r="C995" s="10"/>
      <c r="D995" s="45"/>
      <c r="E995" s="10"/>
      <c r="F995" s="45"/>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row>
    <row r="996" spans="2:45" ht="13.5" customHeight="1">
      <c r="B996" s="10"/>
      <c r="C996" s="10"/>
      <c r="D996" s="45"/>
      <c r="E996" s="10"/>
      <c r="F996" s="45"/>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row>
    <row r="997" spans="2:45" ht="13.5" customHeight="1">
      <c r="B997" s="10"/>
      <c r="C997" s="10"/>
      <c r="D997" s="45"/>
      <c r="E997" s="10"/>
      <c r="F997" s="45"/>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row>
    <row r="998" spans="2:45" ht="13.5" customHeight="1">
      <c r="B998" s="10"/>
      <c r="C998" s="10"/>
      <c r="D998" s="45"/>
      <c r="E998" s="10"/>
      <c r="F998" s="45"/>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row>
    <row r="999" spans="2:45" ht="13.5" customHeight="1">
      <c r="B999" s="10"/>
      <c r="C999" s="10"/>
      <c r="D999" s="45"/>
      <c r="E999" s="10"/>
      <c r="F999" s="45"/>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row>
    <row r="1000" spans="2:45" ht="13.5" customHeight="1">
      <c r="B1000" s="10"/>
      <c r="C1000" s="10"/>
      <c r="D1000" s="45"/>
      <c r="E1000" s="10"/>
      <c r="F1000" s="45"/>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row>
  </sheetData>
  <autoFilter ref="A3:AS178"/>
  <mergeCells count="299">
    <mergeCell ref="D105:D107"/>
    <mergeCell ref="C139:C140"/>
    <mergeCell ref="D139:D140"/>
    <mergeCell ref="C128:C131"/>
    <mergeCell ref="C132:C134"/>
    <mergeCell ref="D132:D134"/>
    <mergeCell ref="C135:C136"/>
    <mergeCell ref="D135:D136"/>
    <mergeCell ref="C137:C138"/>
    <mergeCell ref="D137:D138"/>
    <mergeCell ref="W80:W81"/>
    <mergeCell ref="W84:W85"/>
    <mergeCell ref="W102:W104"/>
    <mergeCell ref="W105:W107"/>
    <mergeCell ref="T100:T101"/>
    <mergeCell ref="U100:U101"/>
    <mergeCell ref="W100:W101"/>
    <mergeCell ref="T102:T104"/>
    <mergeCell ref="U102:U104"/>
    <mergeCell ref="T105:T107"/>
    <mergeCell ref="U105:U107"/>
    <mergeCell ref="D47:D49"/>
    <mergeCell ref="D50:D55"/>
    <mergeCell ref="D57:D61"/>
    <mergeCell ref="D62:D63"/>
    <mergeCell ref="D64:D66"/>
    <mergeCell ref="D67:D68"/>
    <mergeCell ref="D69:D70"/>
    <mergeCell ref="D71:D73"/>
    <mergeCell ref="D74:D78"/>
    <mergeCell ref="G1:H1"/>
    <mergeCell ref="A4:A24"/>
    <mergeCell ref="B4:B24"/>
    <mergeCell ref="C6:C8"/>
    <mergeCell ref="D6:D8"/>
    <mergeCell ref="C9:C12"/>
    <mergeCell ref="D9:D12"/>
    <mergeCell ref="T45:T46"/>
    <mergeCell ref="U45:U46"/>
    <mergeCell ref="D32:D35"/>
    <mergeCell ref="D37:D40"/>
    <mergeCell ref="D41:D44"/>
    <mergeCell ref="D45:D46"/>
    <mergeCell ref="C13:C16"/>
    <mergeCell ref="D13:D16"/>
    <mergeCell ref="C18:C19"/>
    <mergeCell ref="D18:D19"/>
    <mergeCell ref="T6:T8"/>
    <mergeCell ref="U6:U8"/>
    <mergeCell ref="W6:W8"/>
    <mergeCell ref="T9:T12"/>
    <mergeCell ref="U9:U12"/>
    <mergeCell ref="T13:T16"/>
    <mergeCell ref="U13:U16"/>
    <mergeCell ref="W9:W12"/>
    <mergeCell ref="W13:W16"/>
    <mergeCell ref="W18:W19"/>
    <mergeCell ref="W167:W169"/>
    <mergeCell ref="W170:W171"/>
    <mergeCell ref="W172:W174"/>
    <mergeCell ref="W175:W176"/>
    <mergeCell ref="I1:K1"/>
    <mergeCell ref="L1:M1"/>
    <mergeCell ref="N1:O1"/>
    <mergeCell ref="P1:Q1"/>
    <mergeCell ref="I2:I3"/>
    <mergeCell ref="J2:K2"/>
    <mergeCell ref="W2:X2"/>
    <mergeCell ref="W41:W44"/>
    <mergeCell ref="W45:W46"/>
    <mergeCell ref="W22:W23"/>
    <mergeCell ref="W25:W27"/>
    <mergeCell ref="W30:W31"/>
    <mergeCell ref="W32:W35"/>
    <mergeCell ref="W90:W92"/>
    <mergeCell ref="W94:W95"/>
    <mergeCell ref="W64:W66"/>
    <mergeCell ref="W67:W68"/>
    <mergeCell ref="W69:W70"/>
    <mergeCell ref="W71:W73"/>
    <mergeCell ref="W74:W78"/>
    <mergeCell ref="T175:T176"/>
    <mergeCell ref="U175:U176"/>
    <mergeCell ref="U137:U138"/>
    <mergeCell ref="U139:U140"/>
    <mergeCell ref="U142:U143"/>
    <mergeCell ref="U145:U147"/>
    <mergeCell ref="U148:U150"/>
    <mergeCell ref="U157:U158"/>
    <mergeCell ref="U161:U162"/>
    <mergeCell ref="T161:T162"/>
    <mergeCell ref="T163:T164"/>
    <mergeCell ref="T167:T169"/>
    <mergeCell ref="T170:T171"/>
    <mergeCell ref="T137:T138"/>
    <mergeCell ref="T139:T140"/>
    <mergeCell ref="T142:T143"/>
    <mergeCell ref="T145:T147"/>
    <mergeCell ref="T148:T150"/>
    <mergeCell ref="T157:T158"/>
    <mergeCell ref="U128:U131"/>
    <mergeCell ref="T132:T134"/>
    <mergeCell ref="U132:U134"/>
    <mergeCell ref="U135:U136"/>
    <mergeCell ref="U163:U164"/>
    <mergeCell ref="U167:U169"/>
    <mergeCell ref="U170:U171"/>
    <mergeCell ref="T172:T174"/>
    <mergeCell ref="U172:U174"/>
    <mergeCell ref="T135:T136"/>
    <mergeCell ref="W145:W147"/>
    <mergeCell ref="W148:W150"/>
    <mergeCell ref="W157:W158"/>
    <mergeCell ref="W161:W162"/>
    <mergeCell ref="W163:W164"/>
    <mergeCell ref="W110:W111"/>
    <mergeCell ref="W112:W113"/>
    <mergeCell ref="T108:T109"/>
    <mergeCell ref="U108:U109"/>
    <mergeCell ref="W108:W109"/>
    <mergeCell ref="T110:T111"/>
    <mergeCell ref="U110:U111"/>
    <mergeCell ref="T112:T113"/>
    <mergeCell ref="U112:U113"/>
    <mergeCell ref="T117:T118"/>
    <mergeCell ref="U117:U118"/>
    <mergeCell ref="W117:W118"/>
    <mergeCell ref="T119:T120"/>
    <mergeCell ref="U119:U120"/>
    <mergeCell ref="T121:T124"/>
    <mergeCell ref="U121:U124"/>
    <mergeCell ref="T125:T127"/>
    <mergeCell ref="U125:U127"/>
    <mergeCell ref="T128:T131"/>
    <mergeCell ref="W119:W120"/>
    <mergeCell ref="W121:W124"/>
    <mergeCell ref="W125:W127"/>
    <mergeCell ref="W128:W131"/>
    <mergeCell ref="W132:W134"/>
    <mergeCell ref="W135:W136"/>
    <mergeCell ref="W137:W138"/>
    <mergeCell ref="W139:W140"/>
    <mergeCell ref="W142:W143"/>
    <mergeCell ref="C170:C171"/>
    <mergeCell ref="C172:C174"/>
    <mergeCell ref="D172:D174"/>
    <mergeCell ref="C175:C176"/>
    <mergeCell ref="D175:D176"/>
    <mergeCell ref="C161:C162"/>
    <mergeCell ref="D161:D162"/>
    <mergeCell ref="C163:C164"/>
    <mergeCell ref="D163:D164"/>
    <mergeCell ref="C167:C169"/>
    <mergeCell ref="D167:D169"/>
    <mergeCell ref="D170:D171"/>
    <mergeCell ref="D112:D113"/>
    <mergeCell ref="A121:A127"/>
    <mergeCell ref="B121:B127"/>
    <mergeCell ref="C121:C124"/>
    <mergeCell ref="D121:D124"/>
    <mergeCell ref="C125:C127"/>
    <mergeCell ref="D125:D127"/>
    <mergeCell ref="D128:D131"/>
    <mergeCell ref="C71:C73"/>
    <mergeCell ref="C74:C78"/>
    <mergeCell ref="C80:C81"/>
    <mergeCell ref="C84:C85"/>
    <mergeCell ref="C90:C92"/>
    <mergeCell ref="C94:C95"/>
    <mergeCell ref="C96:C98"/>
    <mergeCell ref="D80:D81"/>
    <mergeCell ref="D108:D109"/>
    <mergeCell ref="D110:D111"/>
    <mergeCell ref="D84:D85"/>
    <mergeCell ref="D90:D92"/>
    <mergeCell ref="D94:D95"/>
    <mergeCell ref="D96:D98"/>
    <mergeCell ref="D100:D101"/>
    <mergeCell ref="D102:D104"/>
    <mergeCell ref="C64:C66"/>
    <mergeCell ref="C67:C68"/>
    <mergeCell ref="C69:C70"/>
    <mergeCell ref="C100:C101"/>
    <mergeCell ref="C102:C104"/>
    <mergeCell ref="C105:C107"/>
    <mergeCell ref="C108:C109"/>
    <mergeCell ref="C110:C111"/>
    <mergeCell ref="C112:C113"/>
    <mergeCell ref="A37:A55"/>
    <mergeCell ref="B37:B55"/>
    <mergeCell ref="C37:C40"/>
    <mergeCell ref="C41:C44"/>
    <mergeCell ref="C45:C46"/>
    <mergeCell ref="C47:C49"/>
    <mergeCell ref="C50:C55"/>
    <mergeCell ref="C57:C61"/>
    <mergeCell ref="C62:C63"/>
    <mergeCell ref="C22:C23"/>
    <mergeCell ref="D22:D23"/>
    <mergeCell ref="A25:A36"/>
    <mergeCell ref="B25:B36"/>
    <mergeCell ref="C25:C27"/>
    <mergeCell ref="D25:D27"/>
    <mergeCell ref="D30:D31"/>
    <mergeCell ref="C30:C31"/>
    <mergeCell ref="C32:C35"/>
    <mergeCell ref="C119:C120"/>
    <mergeCell ref="D119:D120"/>
    <mergeCell ref="D142:D143"/>
    <mergeCell ref="C142:C143"/>
    <mergeCell ref="C145:C147"/>
    <mergeCell ref="D145:D147"/>
    <mergeCell ref="C148:C150"/>
    <mergeCell ref="D148:D150"/>
    <mergeCell ref="C157:C158"/>
    <mergeCell ref="D157:D158"/>
    <mergeCell ref="A152:A156"/>
    <mergeCell ref="A157:A160"/>
    <mergeCell ref="A161:A174"/>
    <mergeCell ref="B161:B174"/>
    <mergeCell ref="A175:A178"/>
    <mergeCell ref="B175:B178"/>
    <mergeCell ref="A128:A138"/>
    <mergeCell ref="B128:B138"/>
    <mergeCell ref="A139:A147"/>
    <mergeCell ref="B139:B147"/>
    <mergeCell ref="A148:A151"/>
    <mergeCell ref="B148:B151"/>
    <mergeCell ref="B152:B156"/>
    <mergeCell ref="B157:B160"/>
    <mergeCell ref="T96:T98"/>
    <mergeCell ref="U96:U98"/>
    <mergeCell ref="W96:W98"/>
    <mergeCell ref="T114:T115"/>
    <mergeCell ref="U114:U115"/>
    <mergeCell ref="W114:W115"/>
    <mergeCell ref="A56:A63"/>
    <mergeCell ref="B56:B63"/>
    <mergeCell ref="A64:A73"/>
    <mergeCell ref="B64:B73"/>
    <mergeCell ref="A74:A85"/>
    <mergeCell ref="B74:B85"/>
    <mergeCell ref="B86:B88"/>
    <mergeCell ref="A86:A88"/>
    <mergeCell ref="A89:A99"/>
    <mergeCell ref="B89:B99"/>
    <mergeCell ref="A100:A107"/>
    <mergeCell ref="B100:B107"/>
    <mergeCell ref="A108:A120"/>
    <mergeCell ref="B108:B120"/>
    <mergeCell ref="C114:C115"/>
    <mergeCell ref="D114:D115"/>
    <mergeCell ref="C117:C118"/>
    <mergeCell ref="D117:D118"/>
    <mergeCell ref="W57:W61"/>
    <mergeCell ref="Y57:Y61"/>
    <mergeCell ref="T62:T63"/>
    <mergeCell ref="U62:U63"/>
    <mergeCell ref="W62:W63"/>
    <mergeCell ref="T64:T66"/>
    <mergeCell ref="U64:U66"/>
    <mergeCell ref="T67:T68"/>
    <mergeCell ref="U67:U68"/>
    <mergeCell ref="W47:W49"/>
    <mergeCell ref="T30:T31"/>
    <mergeCell ref="T32:T35"/>
    <mergeCell ref="U32:U35"/>
    <mergeCell ref="T37:T40"/>
    <mergeCell ref="U37:U40"/>
    <mergeCell ref="T41:T44"/>
    <mergeCell ref="U41:U44"/>
    <mergeCell ref="T50:T55"/>
    <mergeCell ref="U50:U55"/>
    <mergeCell ref="W50:W55"/>
    <mergeCell ref="T90:T92"/>
    <mergeCell ref="U90:U92"/>
    <mergeCell ref="T94:T95"/>
    <mergeCell ref="U94:U95"/>
    <mergeCell ref="T18:T19"/>
    <mergeCell ref="U18:U19"/>
    <mergeCell ref="T22:T23"/>
    <mergeCell ref="U22:U23"/>
    <mergeCell ref="T25:T27"/>
    <mergeCell ref="U25:U27"/>
    <mergeCell ref="U30:U31"/>
    <mergeCell ref="T47:T49"/>
    <mergeCell ref="U47:U49"/>
    <mergeCell ref="T57:T61"/>
    <mergeCell ref="U57:U61"/>
    <mergeCell ref="T69:T70"/>
    <mergeCell ref="U69:U70"/>
    <mergeCell ref="T71:T73"/>
    <mergeCell ref="U71:U73"/>
    <mergeCell ref="T74:T78"/>
    <mergeCell ref="U74:U78"/>
    <mergeCell ref="U80:U81"/>
    <mergeCell ref="T80:T81"/>
    <mergeCell ref="T84:T85"/>
    <mergeCell ref="U84:U85"/>
  </mergeCells>
  <pageMargins left="0.78749999999999998" right="0.78749999999999998" top="1.0249999999999999" bottom="1.0249999999999999" header="0" footer="0"/>
  <pageSetup paperSize="9" scale="10" orientation="portrait"/>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6" width="11.5703125" customWidth="1"/>
    <col min="7" max="26" width="8.7109375" customWidth="1"/>
  </cols>
  <sheetData>
    <row r="1" spans="1:26" ht="12.75" customHeight="1">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2.75" customHeight="1">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12.75" customHeight="1">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2.75" customHeight="1">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2.75" customHeight="1">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2.75" customHeight="1">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2.75" customHeight="1">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2.75" customHeight="1">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2.75" customHeight="1">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2.7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2.7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2.7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2.7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2.75"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2.7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2.7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2.7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2.7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2.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2.7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2.7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2.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2.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2.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2.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2.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2.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2.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2.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2.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2.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2.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8749999999999998" right="0.78749999999999998" top="1.0249999999999999" bottom="1.0249999999999999" header="0" footer="0"/>
  <pageSetup paperSize="9" orientation="portrait"/>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6" width="11.5703125" customWidth="1"/>
    <col min="7" max="26" width="8.7109375" customWidth="1"/>
  </cols>
  <sheetData>
    <row r="1" spans="1:26" ht="12.75" customHeight="1">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2.75" customHeight="1">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12.75" customHeight="1">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2.75" customHeight="1">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2.75" customHeight="1">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2.75" customHeight="1">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2.75" customHeight="1">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2.75" customHeight="1">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2.75" customHeight="1">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2.7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2.7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2.7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2.7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2.75"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2.7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2.7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2.7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2.7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2.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2.7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2.7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2.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2.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2.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2.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2.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2.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2.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2.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2.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2.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2.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8749999999999998" right="0.78749999999999998" top="1.0249999999999999" bottom="1.0249999999999999" header="0" footer="0"/>
  <pageSetup paperSize="9" orientation="portrait"/>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Planilhas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2021-02-05T17:35:57Z</dcterms:modified>
</cp:coreProperties>
</file>